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6083" windowHeight="10705" tabRatio="818" activeTab="0"/>
  </bookViews>
  <sheets>
    <sheet name="Pool Standings" sheetId="1" r:id="rId1"/>
    <sheet name="Final 4's" sheetId="2" r:id="rId2"/>
    <sheet name="Official Results Bracket" sheetId="3" r:id="rId3"/>
    <sheet name="Winning Scenarios" sheetId="4" r:id="rId4"/>
  </sheets>
  <definedNames/>
  <calcPr fullCalcOnLoad="1"/>
</workbook>
</file>

<file path=xl/sharedStrings.xml><?xml version="1.0" encoding="utf-8"?>
<sst xmlns="http://schemas.openxmlformats.org/spreadsheetml/2006/main" count="4457" uniqueCount="433">
  <si>
    <t>Name</t>
  </si>
  <si>
    <t>Points</t>
  </si>
  <si>
    <t>1st Round</t>
  </si>
  <si>
    <t>2nd Round</t>
  </si>
  <si>
    <t>Sweet 16</t>
  </si>
  <si>
    <t>Elite 8</t>
  </si>
  <si>
    <t>Final 4</t>
  </si>
  <si>
    <t>Championship</t>
  </si>
  <si>
    <t>Champion</t>
  </si>
  <si>
    <t>NCAA TOURNEY POOL</t>
  </si>
  <si>
    <t>TBD</t>
  </si>
  <si>
    <t>E-Mail</t>
  </si>
  <si>
    <t>Kraemer, Mike</t>
  </si>
  <si>
    <t>mike.kraemer@mgkcompanies.com</t>
  </si>
  <si>
    <t>(1) Kentucky v. (16)  MV/W Ky</t>
  </si>
  <si>
    <t>(8) Iowa St vs. (9) Uconn</t>
  </si>
  <si>
    <t>(5) Wichita St vs. (12) VCU</t>
  </si>
  <si>
    <t>(4) Indiana vs. (13) N. Mex. St</t>
  </si>
  <si>
    <t>(6) UNLV vs. (11) Colorado</t>
  </si>
  <si>
    <t>(7) Notre Dame vs. (10) Xavier</t>
  </si>
  <si>
    <t>(2) Duke vs. (15) Lehigh</t>
  </si>
  <si>
    <t>(1) Michigan St vs. (16) Long Isl</t>
  </si>
  <si>
    <t>(8) Memphis vs. (9) St. Louis</t>
  </si>
  <si>
    <t>(5) New Mexico vs. (12) Long B</t>
  </si>
  <si>
    <t>(4) Louisville vs. (13) Davidson</t>
  </si>
  <si>
    <t>(6) Murray St vs. (11) Colorado St</t>
  </si>
  <si>
    <t>(3) Marquette vs. (14) BYU/Iona</t>
  </si>
  <si>
    <t>(7) Florida vs. (10) Virginia</t>
  </si>
  <si>
    <t>(2) Missouri vs. (15) Norfolk</t>
  </si>
  <si>
    <t>(1) Syracuse vs. (16) NC Asheville</t>
  </si>
  <si>
    <t>(8) Kansas St vs. (9) So. Miss</t>
  </si>
  <si>
    <t>(5) Vanderbilt vs. (12) Harvard</t>
  </si>
  <si>
    <t>(4) Wisconsin vs. (13) Montana</t>
  </si>
  <si>
    <t>(6) Cincinnati vs. (11) Texas</t>
  </si>
  <si>
    <t>(3) FSU vs. (14) St. Bonny</t>
  </si>
  <si>
    <t>(7) Gonzaga vs. (10) W. Virginia</t>
  </si>
  <si>
    <t>(2) Ohio St vs. (15) Loy (MD)</t>
  </si>
  <si>
    <t>(1) UNC vs. (16) Lamar/Vermnt</t>
  </si>
  <si>
    <t>(8) Creighton vs. (9) Alabama</t>
  </si>
  <si>
    <t>(5) Temple vs. (12) Cal/So. Flo.</t>
  </si>
  <si>
    <t>(4) Michigan vs. (13) Ohio</t>
  </si>
  <si>
    <t>(6) San Diego St vs. (11) NC St</t>
  </si>
  <si>
    <t>(3) Georgetown vs. (14) Belmont</t>
  </si>
  <si>
    <t>(7) St. Mary's vs. (10) Purdue</t>
  </si>
  <si>
    <t>(2) Kansas vs. (15) Detroit</t>
  </si>
  <si>
    <t>Kentucky</t>
  </si>
  <si>
    <t>UCONN</t>
  </si>
  <si>
    <t>VCU</t>
  </si>
  <si>
    <t>Indiana</t>
  </si>
  <si>
    <t>UNLV</t>
  </si>
  <si>
    <t>Baylor</t>
  </si>
  <si>
    <t>Notre Dame</t>
  </si>
  <si>
    <t>Duke</t>
  </si>
  <si>
    <t>Michigan State</t>
  </si>
  <si>
    <t>St. Louis</t>
  </si>
  <si>
    <t>Long Beach State</t>
  </si>
  <si>
    <t>Louisville</t>
  </si>
  <si>
    <t>Murray State</t>
  </si>
  <si>
    <t>Marquette</t>
  </si>
  <si>
    <t>Virginia</t>
  </si>
  <si>
    <t>Missouri</t>
  </si>
  <si>
    <t>Syracuse</t>
  </si>
  <si>
    <t>Kansas State</t>
  </si>
  <si>
    <t>Vanderbilt</t>
  </si>
  <si>
    <t>Wisconsin</t>
  </si>
  <si>
    <t>Cincinnati</t>
  </si>
  <si>
    <t>Florida State</t>
  </si>
  <si>
    <t>West Virginia</t>
  </si>
  <si>
    <t>Ohio State</t>
  </si>
  <si>
    <t>North Carolina</t>
  </si>
  <si>
    <t>Alabama</t>
  </si>
  <si>
    <t>Temple</t>
  </si>
  <si>
    <t>Michigan</t>
  </si>
  <si>
    <t>NC State</t>
  </si>
  <si>
    <t>Georgetown</t>
  </si>
  <si>
    <t>Purdue</t>
  </si>
  <si>
    <t>Kansas</t>
  </si>
  <si>
    <t>Florida</t>
  </si>
  <si>
    <t>Mike Kraemer</t>
  </si>
  <si>
    <t>UNC</t>
  </si>
  <si>
    <t>Valento, Dave 1</t>
  </si>
  <si>
    <t>Valento, Dave 2</t>
  </si>
  <si>
    <t>thephantom@trackphantom.com</t>
  </si>
  <si>
    <t>gem.diva@yahoo.com</t>
  </si>
  <si>
    <t>Iowa State</t>
  </si>
  <si>
    <t>Wichita State</t>
  </si>
  <si>
    <t>New Mexico State</t>
  </si>
  <si>
    <t>Colorado</t>
  </si>
  <si>
    <t>Xavier</t>
  </si>
  <si>
    <t>Memphis</t>
  </si>
  <si>
    <t>New Mexico</t>
  </si>
  <si>
    <t>Harvard</t>
  </si>
  <si>
    <t>Creighton</t>
  </si>
  <si>
    <t>Cal/So.Flo.</t>
  </si>
  <si>
    <t>Ohio</t>
  </si>
  <si>
    <t>San Diego State</t>
  </si>
  <si>
    <t>Belmont</t>
  </si>
  <si>
    <t>Michigan St</t>
  </si>
  <si>
    <t>Dave Valento 1</t>
  </si>
  <si>
    <t>Dave Valento 2</t>
  </si>
  <si>
    <t>Mike Stiglianese</t>
  </si>
  <si>
    <t>mykechaz@gmail.com</t>
  </si>
  <si>
    <t>Southern Miss</t>
  </si>
  <si>
    <t>Texas</t>
  </si>
  <si>
    <t>St. Mary's</t>
  </si>
  <si>
    <t>Cal/So. Flo.</t>
  </si>
  <si>
    <t>Russ@2ndswing.com</t>
  </si>
  <si>
    <t>Higgins, Russ 1</t>
  </si>
  <si>
    <t>Higgins, Russ 2</t>
  </si>
  <si>
    <t>Colorado State</t>
  </si>
  <si>
    <t>Montana</t>
  </si>
  <si>
    <t>Russ Higgins 1</t>
  </si>
  <si>
    <t>Russ Higgins 2</t>
  </si>
  <si>
    <t>Gonzaga</t>
  </si>
  <si>
    <t>Mike Marston</t>
  </si>
  <si>
    <t>buckshawholdings@gmail.com</t>
  </si>
  <si>
    <t>Marston, Mike</t>
  </si>
  <si>
    <t>Davidson</t>
  </si>
  <si>
    <t>Miller, Troy</t>
  </si>
  <si>
    <t>Dario, Jason</t>
  </si>
  <si>
    <t>jasond@traditionllc.com</t>
  </si>
  <si>
    <t>Troy Miller</t>
  </si>
  <si>
    <t>Jason Dario</t>
  </si>
  <si>
    <t>MV/W Ky</t>
  </si>
  <si>
    <t>Lehigh</t>
  </si>
  <si>
    <t>Long Island</t>
  </si>
  <si>
    <t>BYU/Iona</t>
  </si>
  <si>
    <t>Norfolk State</t>
  </si>
  <si>
    <t>NC Asheville</t>
  </si>
  <si>
    <t>St. Boneventure</t>
  </si>
  <si>
    <t>Loyola (MD)</t>
  </si>
  <si>
    <t>Lamar/Vermont</t>
  </si>
  <si>
    <t>Detroit</t>
  </si>
  <si>
    <t>tyler.anderson@phhonline.com</t>
  </si>
  <si>
    <t>Anderson, Tyler</t>
  </si>
  <si>
    <t>Tyler Anderson</t>
  </si>
  <si>
    <t>prathmanner@rubiconmortgagellc.com</t>
  </si>
  <si>
    <t>Rathmanner, Peter</t>
  </si>
  <si>
    <t>Peter Rathmanner</t>
  </si>
  <si>
    <t>geneschlaefer@yahoo.com</t>
  </si>
  <si>
    <t>Schlaefer, Gene</t>
  </si>
  <si>
    <t>Gene Schlaefer</t>
  </si>
  <si>
    <t>gstewartjr@stewartsforestproducts.com</t>
  </si>
  <si>
    <t>Stewart, George</t>
  </si>
  <si>
    <t>George Stewart</t>
  </si>
  <si>
    <t>Buslee, Tom 1</t>
  </si>
  <si>
    <t>Buslee, Tom 2</t>
  </si>
  <si>
    <t>Tom Buslee 1</t>
  </si>
  <si>
    <t>Tom Buslee 2</t>
  </si>
  <si>
    <t>fudwvu@yahoo.com</t>
  </si>
  <si>
    <t>tomb@traditionllc.com</t>
  </si>
  <si>
    <t>(3) Baylor vs. (14) S Dakota St</t>
  </si>
  <si>
    <t>South Dakota State</t>
  </si>
  <si>
    <t>Raynolds, Randy 1</t>
  </si>
  <si>
    <t>Raynolds, Randy 2</t>
  </si>
  <si>
    <t>Randy Raynolds 1</t>
  </si>
  <si>
    <t>Randy Raynolds 2</t>
  </si>
  <si>
    <t>rkoepke@krollontrack.com</t>
  </si>
  <si>
    <t>Koepke Rick</t>
  </si>
  <si>
    <t>Rick Koepke</t>
  </si>
  <si>
    <t>St. Bonaventure</t>
  </si>
  <si>
    <t>Mira Young 1</t>
  </si>
  <si>
    <t>Mira Young 2</t>
  </si>
  <si>
    <t>Young, Mira 2</t>
  </si>
  <si>
    <t>Young, Mira 1</t>
  </si>
  <si>
    <t>Stiglianese, Mike</t>
  </si>
  <si>
    <t>dowdena@hotmail.com</t>
  </si>
  <si>
    <t>Dowden, Andy</t>
  </si>
  <si>
    <t>Woods/Dowden</t>
  </si>
  <si>
    <t>Andy Dowden</t>
  </si>
  <si>
    <t>Svobodny, Eric</t>
  </si>
  <si>
    <t>esvobodny@metlife.com</t>
  </si>
  <si>
    <t>Eric Svobodny</t>
  </si>
  <si>
    <t>chris.keller@traditionllc.com</t>
  </si>
  <si>
    <t>Keller, Chris</t>
  </si>
  <si>
    <t>lukekleckner@gmail.com</t>
  </si>
  <si>
    <t>Kleckner, Luke</t>
  </si>
  <si>
    <t>Chris Keller</t>
  </si>
  <si>
    <t>Luke Kleckner</t>
  </si>
  <si>
    <t>cmulcahy@mucr.com</t>
  </si>
  <si>
    <t>Mulcahy, Craig 1</t>
  </si>
  <si>
    <t>Mulcahy, Craig 2</t>
  </si>
  <si>
    <t>Craig Mulcahy 1</t>
  </si>
  <si>
    <t>Craig Mulcahy 2</t>
  </si>
  <si>
    <t>erdallkw@yahoo.com</t>
  </si>
  <si>
    <t>Erdall, Kevin</t>
  </si>
  <si>
    <t>Kevin Erdall</t>
  </si>
  <si>
    <t>twensmann@wres-llc.com</t>
  </si>
  <si>
    <t>Wensmann, Terry</t>
  </si>
  <si>
    <t>Terry Wensmann</t>
  </si>
  <si>
    <t>DAVE@DSGOPEN.COM</t>
  </si>
  <si>
    <t>Pessagno, Dave</t>
  </si>
  <si>
    <t>Dave Pessagno</t>
  </si>
  <si>
    <t>mike@stpaullinocpt.com</t>
  </si>
  <si>
    <t>dalestuder@comcast.net</t>
  </si>
  <si>
    <t>Commers/Studer</t>
  </si>
  <si>
    <t>dlhint@marketplacehome.com</t>
  </si>
  <si>
    <t>Hintermeister, Dave</t>
  </si>
  <si>
    <t>Dave Hintermeister</t>
  </si>
  <si>
    <t>colv0019@yahoo.com</t>
  </si>
  <si>
    <t>Colvin, Devin</t>
  </si>
  <si>
    <t>Devin Colvin</t>
  </si>
  <si>
    <t>cindy.cole@alliancebanks.com</t>
  </si>
  <si>
    <t>Cole, Cindy</t>
  </si>
  <si>
    <t>droid_12@hotmail.com</t>
  </si>
  <si>
    <t>Podmolik, Andy</t>
  </si>
  <si>
    <t>Cindy Cole</t>
  </si>
  <si>
    <t>Andy Podmolik</t>
  </si>
  <si>
    <t>marcycarlson99@yahoo.com</t>
  </si>
  <si>
    <t>Carlson, Marcy 1</t>
  </si>
  <si>
    <t>Carlson, Marcy 2</t>
  </si>
  <si>
    <t>Marcy Carlson 1</t>
  </si>
  <si>
    <t>Marcy Carlson 2</t>
  </si>
  <si>
    <t>joshcasper1@gmail.com</t>
  </si>
  <si>
    <t>Casper, Josh</t>
  </si>
  <si>
    <t>Josh Casper</t>
  </si>
  <si>
    <t>ryan.j.wensmann@gmail.com</t>
  </si>
  <si>
    <t>Wensmann, Ryan</t>
  </si>
  <si>
    <t>Ryan Wensmann</t>
  </si>
  <si>
    <t>perpich.bill@principal.com</t>
  </si>
  <si>
    <t>Perpich, Bill</t>
  </si>
  <si>
    <t>Bill Perpich</t>
  </si>
  <si>
    <t>mastersq12@yahoo.com</t>
  </si>
  <si>
    <t>Masters, Thomas</t>
  </si>
  <si>
    <t>Thomas Masters</t>
  </si>
  <si>
    <t>Perrault@aol.com</t>
  </si>
  <si>
    <t>Perrault, Judy</t>
  </si>
  <si>
    <t>Perrault, Tom</t>
  </si>
  <si>
    <t>Judy Perrault</t>
  </si>
  <si>
    <t>Tom Perrault</t>
  </si>
  <si>
    <t>davep@marketplacehome.com</t>
  </si>
  <si>
    <t>Petroske, Dave</t>
  </si>
  <si>
    <t>Dave Petroske</t>
  </si>
  <si>
    <t>To round of 32</t>
  </si>
  <si>
    <t>To Sweet 16</t>
  </si>
  <si>
    <t>To Elite 8</t>
  </si>
  <si>
    <t>To Final Four</t>
  </si>
  <si>
    <t>To Championship</t>
  </si>
  <si>
    <t>WINNER</t>
  </si>
  <si>
    <t>Young, Charli 1</t>
  </si>
  <si>
    <t>Young, Charli 2</t>
  </si>
  <si>
    <t>San Diego St</t>
  </si>
  <si>
    <t>Charli Young 2</t>
  </si>
  <si>
    <t>Charli Young 1</t>
  </si>
  <si>
    <t>jonhankes@hotmail.com</t>
  </si>
  <si>
    <t>Hankes, Jon</t>
  </si>
  <si>
    <t>Jon Hankes</t>
  </si>
  <si>
    <t xml:space="preserve">Name </t>
  </si>
  <si>
    <t>GAME</t>
  </si>
  <si>
    <t>CODE</t>
  </si>
  <si>
    <t>Hide?</t>
  </si>
  <si>
    <t>#1</t>
  </si>
  <si>
    <t>(1) Kentucky</t>
  </si>
  <si>
    <t xml:space="preserve">E-Mail </t>
  </si>
  <si>
    <t>(1) Syracuse</t>
  </si>
  <si>
    <t>Q1 R64 G1</t>
  </si>
  <si>
    <t xml:space="preserve">Phone </t>
  </si>
  <si>
    <t>Q1 R64 G2</t>
  </si>
  <si>
    <t>#16</t>
  </si>
  <si>
    <t>(16) M. Val/W. Ky</t>
  </si>
  <si>
    <t>(16) NC Asheville</t>
  </si>
  <si>
    <t>Q1 R64 G3</t>
  </si>
  <si>
    <t>Q1 R64 G4</t>
  </si>
  <si>
    <t>#8</t>
  </si>
  <si>
    <t>(8) Iowa State</t>
  </si>
  <si>
    <t>(8) Kansas St</t>
  </si>
  <si>
    <t>Q1 R64 G5</t>
  </si>
  <si>
    <t>Q1 R64 G6</t>
  </si>
  <si>
    <t>#9</t>
  </si>
  <si>
    <t>(9) Uconn</t>
  </si>
  <si>
    <t>(9) Southern Miss</t>
  </si>
  <si>
    <t>Q1 R64 G7</t>
  </si>
  <si>
    <t>Q1 R64 G8</t>
  </si>
  <si>
    <t>#5</t>
  </si>
  <si>
    <t>(5) Wichita St</t>
  </si>
  <si>
    <t>(5) Vanderbilt</t>
  </si>
  <si>
    <t>Q1 R32 G1</t>
  </si>
  <si>
    <t>Q1 R32 G2</t>
  </si>
  <si>
    <t>#12</t>
  </si>
  <si>
    <t>(12) VCU</t>
  </si>
  <si>
    <t>(12) Harvard</t>
  </si>
  <si>
    <t>Q1 R32 G3</t>
  </si>
  <si>
    <t>Q1 R32 G4</t>
  </si>
  <si>
    <t>#4</t>
  </si>
  <si>
    <t>(4) Indiana</t>
  </si>
  <si>
    <t xml:space="preserve"> </t>
  </si>
  <si>
    <t>(4) Wisconsin</t>
  </si>
  <si>
    <t>Q1 R16 G1</t>
  </si>
  <si>
    <t>Q1 R16 G2</t>
  </si>
  <si>
    <t>#13</t>
  </si>
  <si>
    <t>(13) N. Mex. St.</t>
  </si>
  <si>
    <t>(13) Montana</t>
  </si>
  <si>
    <t>Q1 R8</t>
  </si>
  <si>
    <t>SOUTH REGION</t>
  </si>
  <si>
    <t>EAST REGION</t>
  </si>
  <si>
    <t>Q2 R64 G1</t>
  </si>
  <si>
    <t>#6</t>
  </si>
  <si>
    <t>(6) UNLV</t>
  </si>
  <si>
    <t>(6) Cincinnati</t>
  </si>
  <si>
    <t>Q2 R64 G2</t>
  </si>
  <si>
    <t>Q2 R64 G3</t>
  </si>
  <si>
    <t>#11</t>
  </si>
  <si>
    <t>(11) Colorado</t>
  </si>
  <si>
    <t>(11) Texas</t>
  </si>
  <si>
    <t>Q2 R64 G4</t>
  </si>
  <si>
    <t>Q2 R64 G5</t>
  </si>
  <si>
    <t>#3</t>
  </si>
  <si>
    <t>(3) Baylor</t>
  </si>
  <si>
    <t>(3) Florida St</t>
  </si>
  <si>
    <t>Q2 R64 G6</t>
  </si>
  <si>
    <t>Q2 R64 G7</t>
  </si>
  <si>
    <t>#14</t>
  </si>
  <si>
    <t>(14) S. Dakota St.</t>
  </si>
  <si>
    <t>(14) St Bonnvntre</t>
  </si>
  <si>
    <t>Q2 R64 G8</t>
  </si>
  <si>
    <t>Q2 R32 G1</t>
  </si>
  <si>
    <t>#7</t>
  </si>
  <si>
    <t>(7) Notre Dame</t>
  </si>
  <si>
    <t>(7) Gonzaga</t>
  </si>
  <si>
    <t>Q2 R32 G2</t>
  </si>
  <si>
    <t>Q2 R32 G3</t>
  </si>
  <si>
    <t>#10</t>
  </si>
  <si>
    <t>(10) Xavier</t>
  </si>
  <si>
    <t>(10) W. Virginia</t>
  </si>
  <si>
    <t>Q2 R32 G4</t>
  </si>
  <si>
    <t>Q2 R16 G1</t>
  </si>
  <si>
    <t>#2</t>
  </si>
  <si>
    <t>(2) Duke</t>
  </si>
  <si>
    <t>(2) Ohio State</t>
  </si>
  <si>
    <t>Q2 R16 G2</t>
  </si>
  <si>
    <t>Q2 R8</t>
  </si>
  <si>
    <t>#15</t>
  </si>
  <si>
    <t>(15) Lehigh</t>
  </si>
  <si>
    <t>(15) Loyola (MD)</t>
  </si>
  <si>
    <t>Q3 R64 G1</t>
  </si>
  <si>
    <t>FINAL FOUR</t>
  </si>
  <si>
    <t>Q3 R64 G2</t>
  </si>
  <si>
    <t>(1) Michigan St</t>
  </si>
  <si>
    <t>(1) No Carolina</t>
  </si>
  <si>
    <t>Q3 R64 G3</t>
  </si>
  <si>
    <t>Q3 R64 G4</t>
  </si>
  <si>
    <t>(16) Long Island</t>
  </si>
  <si>
    <t>(16) Lamar/Vermnt</t>
  </si>
  <si>
    <t>Q3 R64 G5</t>
  </si>
  <si>
    <t>Q3 R64 G6</t>
  </si>
  <si>
    <t>(8) Memphis</t>
  </si>
  <si>
    <t>CHAMPION</t>
  </si>
  <si>
    <t>(8) Creighton</t>
  </si>
  <si>
    <t>Q3 R64 G7</t>
  </si>
  <si>
    <t>Q3 R64 G8</t>
  </si>
  <si>
    <t>(9) St. Louis</t>
  </si>
  <si>
    <t>(9) Alabama</t>
  </si>
  <si>
    <t>Q3 R32 G1</t>
  </si>
  <si>
    <t>Q3 R32 G2</t>
  </si>
  <si>
    <t>(5) New Mexico</t>
  </si>
  <si>
    <t>(5) Temple</t>
  </si>
  <si>
    <t>Q3 R32 G3</t>
  </si>
  <si>
    <t>Q3 R32 G4</t>
  </si>
  <si>
    <t>(12) Long Beach</t>
  </si>
  <si>
    <t>(12) Cal/So. Flo</t>
  </si>
  <si>
    <t>Q3 R16 G1</t>
  </si>
  <si>
    <t>Q3 R16 G2</t>
  </si>
  <si>
    <t>(4) Louisville</t>
  </si>
  <si>
    <t>(4) Michigan</t>
  </si>
  <si>
    <t>Q3 R8</t>
  </si>
  <si>
    <t>Q4 R64 G1</t>
  </si>
  <si>
    <t>(13) Davidson</t>
  </si>
  <si>
    <t>(13) Ohio</t>
  </si>
  <si>
    <t>Q4 R64 G2</t>
  </si>
  <si>
    <t>MIDWEST REGION</t>
  </si>
  <si>
    <t>Q4 R64 G3</t>
  </si>
  <si>
    <t>(6) Murray State</t>
  </si>
  <si>
    <t>WEST REGION</t>
  </si>
  <si>
    <t>(6) San Diego St</t>
  </si>
  <si>
    <t>Q4 R64 G4</t>
  </si>
  <si>
    <t>Q4 R64 G5</t>
  </si>
  <si>
    <t>(11) Colorado St.</t>
  </si>
  <si>
    <t>(11) NC State</t>
  </si>
  <si>
    <t>Q4 R64 G6</t>
  </si>
  <si>
    <t>Q4 R64 G7</t>
  </si>
  <si>
    <t>(3) Marquette</t>
  </si>
  <si>
    <t>(3) Georgetown</t>
  </si>
  <si>
    <t>Q4 R64 G8</t>
  </si>
  <si>
    <t>Q4 R32 G1</t>
  </si>
  <si>
    <t>(14) BYU/Iona</t>
  </si>
  <si>
    <t>(14) Belmont</t>
  </si>
  <si>
    <t>Q4 R32 G2</t>
  </si>
  <si>
    <t>Q4 R32 G3</t>
  </si>
  <si>
    <t>(7) Florida</t>
  </si>
  <si>
    <t>(7) St. Mary's</t>
  </si>
  <si>
    <t>Q4 R32 G4</t>
  </si>
  <si>
    <t>Q4 R16 G1</t>
  </si>
  <si>
    <t>(10) Virginia</t>
  </si>
  <si>
    <t>(10) Purdue</t>
  </si>
  <si>
    <t>Q4 R16 G2</t>
  </si>
  <si>
    <t>Q4 R8</t>
  </si>
  <si>
    <t>(2) Missouri</t>
  </si>
  <si>
    <t>(2) Kansas</t>
  </si>
  <si>
    <t>F4 LEFT</t>
  </si>
  <si>
    <t>F4 RIGHT</t>
  </si>
  <si>
    <t>(15) Norfolk St</t>
  </si>
  <si>
    <t>(15) Detroit</t>
  </si>
  <si>
    <t>CHAMP</t>
  </si>
  <si>
    <t>Misc</t>
  </si>
  <si>
    <t>tmiller317@gmail.com</t>
  </si>
  <si>
    <t>Norfolk</t>
  </si>
  <si>
    <t>(10) Kentucky vs. (8) Iowa St</t>
  </si>
  <si>
    <t>(4) Indiana vs. (12) VCU</t>
  </si>
  <si>
    <t>(3) Baylor vs. (11) Colorado</t>
  </si>
  <si>
    <t>(4) Louisville vs. (5) New Mexico</t>
  </si>
  <si>
    <t>(1) Syracuse vs. (8) Kansas St</t>
  </si>
  <si>
    <t>(4) Vandy vs. (5) Wisconsin</t>
  </si>
  <si>
    <t>(3) Florida St vs. (6) Cincinnati</t>
  </si>
  <si>
    <t>(3) Georgetown vs. (11) NC State</t>
  </si>
  <si>
    <t>(1) Michigan St vs. (9) St Louis</t>
  </si>
  <si>
    <t>(3) Marquette vs (6) Murray St</t>
  </si>
  <si>
    <t>(7) Florida vs. (15) Norfolk</t>
  </si>
  <si>
    <t>(2) Ohio St vs. (7) Gonzaga</t>
  </si>
  <si>
    <t>(1) No. Carolina vs. (8) Creighton</t>
  </si>
  <si>
    <t>(12) Ca/So. Flo vs. (13) Ohio</t>
  </si>
  <si>
    <t>(2) Kansas vs (10) Purdue</t>
  </si>
  <si>
    <t>(10) Xavier vs. (15) Lehigh</t>
  </si>
  <si>
    <t>(1) Kentucky vs (4) Indiana</t>
  </si>
  <si>
    <t>(1) Michigan St vs (4) Louisville</t>
  </si>
  <si>
    <t>(1) Syracuse vs. (4) Wisconsin</t>
  </si>
  <si>
    <t>(3) Baylor vs (10) Xavier</t>
  </si>
  <si>
    <t>(3) Marquette vs (7) Florida</t>
  </si>
  <si>
    <t>(2) Ohio State vs (6) Cin</t>
  </si>
  <si>
    <t>(1) UNC vs (13) Ohio</t>
  </si>
  <si>
    <t>(2) Kansas vs (11) NC State</t>
  </si>
  <si>
    <t>Place</t>
  </si>
  <si>
    <t>1st</t>
  </si>
  <si>
    <t>2nd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</si>
</sst>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
    <numFmt numFmtId="166" formatCode="&quot;ERROR&quot;;;;"/>
    <numFmt numFmtId="167" formatCode=";;&quot; &quot;"/>
    <numFmt numFmtId="168" formatCode="#&quot; pts&quot;"/>
  </numFmts>
  <fonts count="108">
    <font>
      <sz val="10"/>
      <name val="Arial"/>
      <family val="0"/>
    </font>
    <font>
      <sz val="11"/>
      <color indexed="8"/>
      <name val="Calibri"/>
      <family val="2"/>
    </font>
    <font>
      <sz val="8"/>
      <name val="Arial"/>
      <family val="2"/>
    </font>
    <font>
      <b/>
      <sz val="8"/>
      <name val="Arial"/>
      <family val="2"/>
    </font>
    <font>
      <b/>
      <sz val="8"/>
      <color indexed="12"/>
      <name val="Arial"/>
      <family val="2"/>
    </font>
    <font>
      <b/>
      <sz val="8"/>
      <color indexed="10"/>
      <name val="Arial"/>
      <family val="2"/>
    </font>
    <font>
      <b/>
      <sz val="11"/>
      <name val="Arial"/>
      <family val="2"/>
    </font>
    <font>
      <sz val="11"/>
      <name val="Arial"/>
      <family val="2"/>
    </font>
    <font>
      <b/>
      <sz val="8"/>
      <color indexed="9"/>
      <name val="Arial"/>
      <family val="2"/>
    </font>
    <font>
      <sz val="8"/>
      <color indexed="9"/>
      <name val="Arial"/>
      <family val="2"/>
    </font>
    <font>
      <sz val="11"/>
      <name val="Book Antiqua"/>
      <family val="1"/>
    </font>
    <font>
      <sz val="18"/>
      <name val="Arial"/>
      <family val="2"/>
    </font>
    <font>
      <b/>
      <sz val="8"/>
      <color indexed="16"/>
      <name val="Arial"/>
      <family val="2"/>
    </font>
    <font>
      <sz val="9"/>
      <name val="Arial"/>
      <family val="2"/>
    </font>
    <font>
      <u val="single"/>
      <sz val="7"/>
      <name val="Arial"/>
      <family val="2"/>
    </font>
    <font>
      <sz val="7"/>
      <name val="Arial"/>
      <family val="2"/>
    </font>
    <font>
      <sz val="6"/>
      <name val="Arial"/>
      <family val="2"/>
    </font>
    <font>
      <u val="single"/>
      <sz val="10"/>
      <name val="Arial"/>
      <family val="2"/>
    </font>
    <font>
      <b/>
      <sz val="7"/>
      <name val="Arial"/>
      <family val="2"/>
    </font>
    <font>
      <b/>
      <u val="single"/>
      <sz val="7"/>
      <name val="Arial"/>
      <family val="2"/>
    </font>
    <font>
      <b/>
      <sz val="10"/>
      <name val="Segoe Print"/>
      <family val="0"/>
    </font>
    <font>
      <sz val="1"/>
      <name val="Arial"/>
      <family val="2"/>
    </font>
    <font>
      <b/>
      <sz val="9"/>
      <name val="Arial"/>
      <family val="2"/>
    </font>
    <font>
      <u val="single"/>
      <sz val="10"/>
      <color indexed="12"/>
      <name val="Arial"/>
      <family val="2"/>
    </font>
    <font>
      <b/>
      <sz val="10"/>
      <color indexed="9"/>
      <name val="Arial"/>
      <family val="2"/>
    </font>
    <font>
      <sz val="8"/>
      <color indexed="55"/>
      <name val="Arial"/>
      <family val="2"/>
    </font>
    <font>
      <b/>
      <sz val="8"/>
      <color indexed="22"/>
      <name val="Arial"/>
      <family val="2"/>
    </font>
    <font>
      <sz val="10"/>
      <color indexed="22"/>
      <name val="Arial"/>
      <family val="2"/>
    </font>
    <font>
      <sz val="8"/>
      <color indexed="22"/>
      <name val="Arial"/>
      <family val="2"/>
    </font>
    <font>
      <sz val="11"/>
      <color indexed="9"/>
      <name val="Arial"/>
      <family val="2"/>
    </font>
    <font>
      <sz val="1"/>
      <color indexed="9"/>
      <name val="Arial"/>
      <family val="2"/>
    </font>
    <font>
      <sz val="8"/>
      <color indexed="10"/>
      <name val="Arial"/>
      <family val="2"/>
    </font>
    <font>
      <sz val="7"/>
      <color indexed="30"/>
      <name val="Arial"/>
      <family val="2"/>
    </font>
    <font>
      <sz val="8"/>
      <color indexed="8"/>
      <name val="Arial"/>
      <family val="2"/>
    </font>
    <font>
      <b/>
      <sz val="8"/>
      <color indexed="8"/>
      <name val="Arial Black"/>
      <family val="2"/>
    </font>
    <font>
      <b/>
      <sz val="7"/>
      <color indexed="30"/>
      <name val="Arial"/>
      <family val="2"/>
    </font>
    <font>
      <sz val="10"/>
      <color indexed="62"/>
      <name val="Arial"/>
      <family val="2"/>
    </font>
    <font>
      <strike/>
      <sz val="8"/>
      <name val="Arial"/>
      <family val="2"/>
    </font>
    <font>
      <b/>
      <sz val="8"/>
      <color indexed="55"/>
      <name val="Arial"/>
      <family val="2"/>
    </font>
    <font>
      <b/>
      <sz val="11"/>
      <color indexed="8"/>
      <name val="Calibri"/>
      <family val="2"/>
    </font>
    <font>
      <b/>
      <sz val="9"/>
      <color indexed="8"/>
      <name val="Calibri"/>
      <family val="2"/>
    </font>
    <font>
      <sz val="9"/>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9"/>
      <color indexed="8"/>
      <name val="Arial Narrow"/>
      <family val="0"/>
    </font>
    <font>
      <sz val="9"/>
      <color indexed="8"/>
      <name val="Arial Narrow"/>
      <family val="0"/>
    </font>
    <font>
      <b/>
      <sz val="7"/>
      <color indexed="8"/>
      <name val="Arial Narrow"/>
      <family val="0"/>
    </font>
    <font>
      <sz val="7"/>
      <color indexed="8"/>
      <name val="Arial Narrow"/>
      <family val="0"/>
    </font>
    <font>
      <sz val="7"/>
      <color indexed="9"/>
      <name val="Arial Narrow"/>
      <family val="0"/>
    </font>
    <font>
      <sz val="8"/>
      <color indexed="8"/>
      <name val="Calibri"/>
      <family val="0"/>
    </font>
    <font>
      <b/>
      <sz val="10"/>
      <color indexed="8"/>
      <name val="Arial Narrow"/>
      <family val="0"/>
    </font>
    <font>
      <sz val="10"/>
      <color indexed="8"/>
      <name val="Arial Narrow"/>
      <family val="0"/>
    </font>
    <font>
      <b/>
      <sz val="8"/>
      <color indexed="8"/>
      <name val="Arial Narrow"/>
      <family val="0"/>
    </font>
    <font>
      <sz val="8"/>
      <color indexed="8"/>
      <name val="Arial Narrow"/>
      <family val="0"/>
    </font>
    <font>
      <sz val="8"/>
      <color indexed="9"/>
      <name val="Arial Narrow"/>
      <family val="0"/>
    </font>
    <font>
      <sz val="6"/>
      <color indexed="8"/>
      <name val="Arial Narrow"/>
      <family val="0"/>
    </font>
    <font>
      <sz val="2"/>
      <color indexed="8"/>
      <name val="Arial Narrow"/>
      <family val="0"/>
    </font>
    <font>
      <b/>
      <sz val="18"/>
      <color indexed="62"/>
      <name val="Kristen ITC"/>
      <family val="0"/>
    </font>
    <font>
      <u val="single"/>
      <sz val="8"/>
      <color indexed="8"/>
      <name val="Calibri"/>
      <family val="0"/>
    </font>
    <font>
      <sz val="8"/>
      <color indexed="10"/>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0" tint="-0.3499799966812134"/>
      <name val="Arial"/>
      <family val="2"/>
    </font>
    <font>
      <b/>
      <sz val="8"/>
      <color theme="0" tint="-0.1499900072813034"/>
      <name val="Arial"/>
      <family val="2"/>
    </font>
    <font>
      <sz val="10"/>
      <color theme="0" tint="-0.1499900072813034"/>
      <name val="Arial"/>
      <family val="2"/>
    </font>
    <font>
      <sz val="8"/>
      <color theme="0" tint="-0.1499900072813034"/>
      <name val="Arial"/>
      <family val="2"/>
    </font>
    <font>
      <sz val="11"/>
      <color theme="0"/>
      <name val="Arial"/>
      <family val="2"/>
    </font>
    <font>
      <sz val="1"/>
      <color theme="0"/>
      <name val="Arial"/>
      <family val="2"/>
    </font>
    <font>
      <sz val="8"/>
      <color rgb="FFFF0000"/>
      <name val="Arial"/>
      <family val="2"/>
    </font>
    <font>
      <sz val="7"/>
      <color rgb="FF0070C0"/>
      <name val="Arial"/>
      <family val="2"/>
    </font>
    <font>
      <sz val="8"/>
      <color theme="1"/>
      <name val="Arial"/>
      <family val="2"/>
    </font>
    <font>
      <b/>
      <sz val="8"/>
      <color theme="1"/>
      <name val="Arial Black"/>
      <family val="2"/>
    </font>
    <font>
      <b/>
      <sz val="7"/>
      <color rgb="FF0070C0"/>
      <name val="Arial"/>
      <family val="2"/>
    </font>
    <font>
      <sz val="10"/>
      <color rgb="FF3333CC"/>
      <name val="Arial"/>
      <family val="2"/>
    </font>
    <font>
      <b/>
      <sz val="8"/>
      <color theme="0" tint="-0.3499799966812134"/>
      <name val="Arial"/>
      <family val="2"/>
    </font>
    <font>
      <b/>
      <sz val="9"/>
      <color theme="1"/>
      <name val="Calibri"/>
      <family val="2"/>
    </font>
    <font>
      <sz val="9"/>
      <color theme="1"/>
      <name val="Calibri"/>
      <family val="2"/>
    </font>
    <font>
      <b/>
      <sz val="8"/>
      <color theme="0"/>
      <name val="Arial"/>
      <family val="2"/>
    </font>
    <font>
      <b/>
      <sz val="10"/>
      <color theme="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66"/>
        <bgColor indexed="64"/>
      </patternFill>
    </fill>
    <fill>
      <patternFill patternType="solid">
        <fgColor rgb="FF00FF00"/>
        <bgColor indexed="64"/>
      </patternFill>
    </fill>
    <fill>
      <patternFill patternType="solid">
        <fgColor indexed="13"/>
        <bgColor indexed="64"/>
      </patternFill>
    </fill>
    <fill>
      <patternFill patternType="solid">
        <fgColor rgb="FF0070C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92D050"/>
        <bgColor indexed="64"/>
      </patternFill>
    </fill>
    <fill>
      <patternFill patternType="solid">
        <fgColor indexed="8"/>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style="thin"/>
      <right style="thin"/>
      <top style="medium"/>
      <bottom/>
    </border>
    <border>
      <left style="thin"/>
      <right style="medium"/>
      <top style="medium"/>
      <bottom/>
    </border>
    <border>
      <left style="medium"/>
      <right/>
      <top style="thin"/>
      <bottom style="medium"/>
    </border>
    <border>
      <left style="thin"/>
      <right/>
      <top style="thin"/>
      <bottom style="medium"/>
    </border>
    <border>
      <left/>
      <right style="medium"/>
      <top style="thin"/>
      <bottom style="medium"/>
    </border>
    <border>
      <left/>
      <right/>
      <top style="thin"/>
      <bottom style="medium"/>
    </border>
    <border>
      <left/>
      <right/>
      <top style="medium"/>
      <bottom/>
    </border>
    <border>
      <left style="medium"/>
      <right/>
      <top/>
      <bottom style="medium"/>
    </border>
    <border>
      <left style="thin"/>
      <right/>
      <top/>
      <bottom style="medium"/>
    </border>
    <border>
      <left/>
      <right style="medium"/>
      <top/>
      <bottom style="medium"/>
    </border>
    <border>
      <left/>
      <right style="thin"/>
      <top style="thin"/>
      <bottom/>
    </border>
    <border>
      <left/>
      <right style="thin"/>
      <top/>
      <bottom/>
    </border>
    <border>
      <left style="thin"/>
      <right/>
      <top/>
      <bottom style="thin"/>
    </border>
    <border>
      <left style="thin"/>
      <right style="thin"/>
      <top/>
      <bottom style="thin"/>
    </border>
    <border>
      <left style="medium"/>
      <right/>
      <top/>
      <bottom/>
    </border>
    <border>
      <left/>
      <right style="medium"/>
      <top/>
      <bottom/>
    </border>
    <border>
      <left/>
      <right/>
      <top/>
      <bottom style="medium"/>
    </border>
    <border>
      <left style="medium"/>
      <right/>
      <top/>
      <bottom style="thin"/>
    </border>
    <border>
      <left style="medium"/>
      <right style="thin"/>
      <top style="thin"/>
      <bottom/>
    </border>
    <border>
      <left style="medium"/>
      <right style="thin"/>
      <top/>
      <bottom style="thin"/>
    </border>
    <border>
      <left style="medium"/>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border>
    <border>
      <left style="thin"/>
      <right/>
      <top style="medium"/>
      <bottom/>
    </border>
    <border>
      <left style="thin"/>
      <right/>
      <top style="thin"/>
      <bottom style="thin"/>
    </border>
    <border>
      <left/>
      <right style="thin"/>
      <top style="medium"/>
      <bottom style="thin"/>
    </border>
    <border>
      <left/>
      <right style="thin"/>
      <top style="thin"/>
      <bottom style="thin"/>
    </border>
    <border>
      <left/>
      <right style="medium"/>
      <top/>
      <bottom style="thin"/>
    </border>
    <border>
      <left style="medium"/>
      <right/>
      <top style="thin"/>
      <bottom style="thin"/>
    </border>
    <border>
      <left/>
      <right/>
      <top style="thin"/>
      <bottom style="thin"/>
    </border>
    <border>
      <left/>
      <right style="medium"/>
      <top style="thin"/>
      <bottom style="thin"/>
    </border>
    <border>
      <left style="thin"/>
      <right style="medium"/>
      <top style="medium"/>
      <bottom style="medium"/>
    </border>
    <border>
      <left style="thin"/>
      <right style="medium"/>
      <top/>
      <bottom style="thin"/>
    </border>
    <border>
      <left style="medium"/>
      <right/>
      <top style="medium"/>
      <bottom style="medium"/>
    </border>
    <border>
      <left style="medium"/>
      <right style="thin"/>
      <top/>
      <bottom style="medium"/>
    </border>
    <border>
      <left style="thin"/>
      <right style="thin"/>
      <top/>
      <bottom style="medium"/>
    </border>
    <border>
      <left style="thin"/>
      <right style="medium"/>
      <top/>
      <bottom style="medium"/>
    </border>
    <border>
      <left/>
      <right style="thin"/>
      <top/>
      <bottom style="medium"/>
    </border>
    <border>
      <left style="medium"/>
      <right style="thin"/>
      <top style="medium"/>
      <bottom style="medium"/>
    </border>
    <border>
      <left style="thin"/>
      <right style="thin"/>
      <top style="medium"/>
      <bottom style="medium"/>
    </border>
    <border>
      <left/>
      <right style="medium"/>
      <top style="medium"/>
      <bottom style="medium"/>
    </border>
    <border>
      <left/>
      <right/>
      <top/>
      <bottom style="thin"/>
    </border>
    <border>
      <left/>
      <right style="medium"/>
      <top style="medium"/>
      <bottom/>
    </border>
    <border>
      <left style="medium">
        <color indexed="10"/>
      </left>
      <right style="medium">
        <color indexed="10"/>
      </right>
      <top style="medium">
        <color indexed="10"/>
      </top>
      <bottom style="medium">
        <color indexed="10"/>
      </bottom>
    </border>
    <border>
      <left style="medium"/>
      <right style="thin"/>
      <top/>
      <bottom/>
    </border>
    <border>
      <left style="thin"/>
      <right style="thin"/>
      <top/>
      <bottom/>
    </border>
    <border>
      <left style="thin"/>
      <right/>
      <top style="thin"/>
      <bottom/>
    </border>
    <border>
      <left style="thin"/>
      <right/>
      <top/>
      <bottom/>
    </border>
    <border>
      <left style="thin"/>
      <right style="thin"/>
      <top style="thin"/>
      <bottom/>
    </border>
    <border>
      <left style="medium"/>
      <right style="thin"/>
      <top style="thin"/>
      <bottom style="medium"/>
    </border>
    <border>
      <left style="thin"/>
      <right style="thin"/>
      <top style="thin"/>
      <bottom style="medium"/>
    </border>
    <border>
      <left/>
      <right style="thin"/>
      <top/>
      <bottom style="thin"/>
    </border>
    <border>
      <left style="medium"/>
      <right style="medium"/>
      <top/>
      <bottom style="medium"/>
    </border>
    <border>
      <left style="medium"/>
      <right style="medium"/>
      <top style="thin"/>
      <bottom style="thin"/>
    </border>
    <border>
      <left style="thin"/>
      <right style="medium"/>
      <top style="thin"/>
      <bottom style="medium"/>
    </border>
    <border>
      <left style="thin"/>
      <right style="medium"/>
      <top/>
      <bottom/>
    </border>
    <border>
      <left/>
      <right/>
      <top style="medium"/>
      <bottom style="medium"/>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10" fillId="0" borderId="0">
      <alignment/>
      <protection/>
    </xf>
    <xf numFmtId="0" fontId="0"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320">
    <xf numFmtId="0" fontId="0" fillId="0" borderId="0" xfId="0" applyAlignment="1">
      <alignment/>
    </xf>
    <xf numFmtId="0" fontId="2" fillId="33" borderId="0" xfId="0" applyFont="1" applyFill="1" applyBorder="1" applyAlignment="1">
      <alignment horizontal="center"/>
    </xf>
    <xf numFmtId="0" fontId="3" fillId="33" borderId="0" xfId="0" applyFont="1" applyFill="1" applyBorder="1" applyAlignment="1">
      <alignment horizontal="center"/>
    </xf>
    <xf numFmtId="0" fontId="3" fillId="34" borderId="10" xfId="0" applyFont="1" applyFill="1" applyBorder="1" applyAlignment="1">
      <alignment horizontal="center"/>
    </xf>
    <xf numFmtId="0" fontId="4" fillId="33" borderId="0" xfId="0" applyFont="1" applyFill="1" applyBorder="1" applyAlignment="1">
      <alignment horizontal="center"/>
    </xf>
    <xf numFmtId="0" fontId="5" fillId="33" borderId="11" xfId="0" applyFont="1" applyFill="1" applyBorder="1" applyAlignment="1">
      <alignment horizontal="center"/>
    </xf>
    <xf numFmtId="0" fontId="5" fillId="33" borderId="12" xfId="0" applyFont="1" applyFill="1" applyBorder="1" applyAlignment="1">
      <alignment horizontal="center"/>
    </xf>
    <xf numFmtId="0" fontId="4" fillId="34" borderId="13" xfId="0" applyFont="1" applyFill="1" applyBorder="1" applyAlignment="1">
      <alignment horizontal="center"/>
    </xf>
    <xf numFmtId="0" fontId="4" fillId="34" borderId="14" xfId="0" applyFont="1" applyFill="1" applyBorder="1" applyAlignment="1">
      <alignment horizontal="center"/>
    </xf>
    <xf numFmtId="0" fontId="4" fillId="34" borderId="15" xfId="0" applyFont="1" applyFill="1" applyBorder="1" applyAlignment="1">
      <alignment horizontal="center"/>
    </xf>
    <xf numFmtId="0" fontId="4" fillId="34" borderId="16" xfId="0" applyFont="1" applyFill="1" applyBorder="1" applyAlignment="1">
      <alignment horizontal="center"/>
    </xf>
    <xf numFmtId="0" fontId="3" fillId="34" borderId="17" xfId="0" applyFont="1" applyFill="1" applyBorder="1" applyAlignment="1">
      <alignment horizontal="center"/>
    </xf>
    <xf numFmtId="0" fontId="4" fillId="34" borderId="18" xfId="0" applyFont="1" applyFill="1" applyBorder="1" applyAlignment="1">
      <alignment horizontal="center"/>
    </xf>
    <xf numFmtId="0" fontId="4" fillId="34" borderId="19" xfId="0" applyFont="1" applyFill="1" applyBorder="1" applyAlignment="1">
      <alignment horizontal="center"/>
    </xf>
    <xf numFmtId="0" fontId="4" fillId="34" borderId="20" xfId="0" applyFont="1" applyFill="1" applyBorder="1" applyAlignment="1">
      <alignment horizontal="center"/>
    </xf>
    <xf numFmtId="0" fontId="2" fillId="35" borderId="0" xfId="0" applyFont="1" applyFill="1" applyAlignment="1">
      <alignment/>
    </xf>
    <xf numFmtId="0" fontId="2" fillId="35" borderId="21" xfId="0" applyFont="1" applyFill="1" applyBorder="1" applyAlignment="1">
      <alignment/>
    </xf>
    <xf numFmtId="0" fontId="2" fillId="35" borderId="22" xfId="0" applyFont="1" applyFill="1" applyBorder="1" applyAlignment="1">
      <alignment/>
    </xf>
    <xf numFmtId="0" fontId="2" fillId="35" borderId="23" xfId="0" applyFont="1" applyFill="1" applyBorder="1" applyAlignment="1">
      <alignment/>
    </xf>
    <xf numFmtId="0" fontId="2" fillId="35" borderId="24" xfId="0" applyFont="1" applyFill="1" applyBorder="1" applyAlignment="1">
      <alignment/>
    </xf>
    <xf numFmtId="0" fontId="2" fillId="35" borderId="25" xfId="0" applyFont="1" applyFill="1" applyBorder="1" applyAlignment="1">
      <alignment/>
    </xf>
    <xf numFmtId="0" fontId="2" fillId="35" borderId="0" xfId="0" applyFont="1" applyFill="1" applyBorder="1" applyAlignment="1">
      <alignment/>
    </xf>
    <xf numFmtId="0" fontId="2" fillId="35" borderId="26" xfId="0" applyFont="1" applyFill="1" applyBorder="1" applyAlignment="1">
      <alignment/>
    </xf>
    <xf numFmtId="0" fontId="2" fillId="35" borderId="18" xfId="0" applyFont="1" applyFill="1" applyBorder="1" applyAlignment="1">
      <alignment/>
    </xf>
    <xf numFmtId="0" fontId="2" fillId="35" borderId="27" xfId="0" applyFont="1" applyFill="1" applyBorder="1" applyAlignment="1">
      <alignment/>
    </xf>
    <xf numFmtId="0" fontId="2" fillId="35" borderId="20" xfId="0" applyFont="1" applyFill="1" applyBorder="1" applyAlignment="1">
      <alignment/>
    </xf>
    <xf numFmtId="0" fontId="2" fillId="35" borderId="28" xfId="0" applyFont="1" applyFill="1" applyBorder="1" applyAlignment="1">
      <alignment/>
    </xf>
    <xf numFmtId="0" fontId="2" fillId="35" borderId="29" xfId="0" applyFont="1" applyFill="1" applyBorder="1" applyAlignment="1">
      <alignment/>
    </xf>
    <xf numFmtId="0" fontId="2" fillId="35" borderId="30" xfId="0" applyFont="1" applyFill="1" applyBorder="1" applyAlignment="1">
      <alignment/>
    </xf>
    <xf numFmtId="0" fontId="2" fillId="35" borderId="0" xfId="0" applyFont="1" applyFill="1" applyBorder="1" applyAlignment="1">
      <alignment horizontal="center"/>
    </xf>
    <xf numFmtId="0" fontId="3" fillId="3" borderId="31" xfId="0" applyFont="1" applyFill="1" applyBorder="1" applyAlignment="1">
      <alignment horizontal="center"/>
    </xf>
    <xf numFmtId="0" fontId="2" fillId="3" borderId="11" xfId="0" applyFont="1" applyFill="1" applyBorder="1" applyAlignment="1">
      <alignment horizontal="center"/>
    </xf>
    <xf numFmtId="0" fontId="2" fillId="3" borderId="12" xfId="0" applyFont="1" applyFill="1" applyBorder="1" applyAlignment="1">
      <alignment horizontal="center"/>
    </xf>
    <xf numFmtId="0" fontId="3" fillId="3" borderId="32" xfId="0" applyFont="1" applyFill="1" applyBorder="1" applyAlignment="1">
      <alignment horizontal="center"/>
    </xf>
    <xf numFmtId="0" fontId="2" fillId="3" borderId="33" xfId="0" applyFont="1" applyFill="1" applyBorder="1" applyAlignment="1">
      <alignment horizontal="center"/>
    </xf>
    <xf numFmtId="0" fontId="2" fillId="3" borderId="34" xfId="0" applyFont="1" applyFill="1" applyBorder="1" applyAlignment="1">
      <alignment horizontal="center"/>
    </xf>
    <xf numFmtId="0" fontId="3" fillId="7" borderId="31" xfId="0" applyFont="1" applyFill="1" applyBorder="1" applyAlignment="1">
      <alignment horizontal="center"/>
    </xf>
    <xf numFmtId="0" fontId="2" fillId="7" borderId="11" xfId="0" applyFont="1" applyFill="1" applyBorder="1" applyAlignment="1">
      <alignment horizontal="center"/>
    </xf>
    <xf numFmtId="0" fontId="2" fillId="7" borderId="12" xfId="0" applyFont="1" applyFill="1" applyBorder="1" applyAlignment="1">
      <alignment horizontal="center"/>
    </xf>
    <xf numFmtId="0" fontId="3" fillId="7" borderId="32" xfId="0" applyFont="1" applyFill="1" applyBorder="1" applyAlignment="1">
      <alignment horizontal="center"/>
    </xf>
    <xf numFmtId="0" fontId="2" fillId="7" borderId="33" xfId="0" applyFont="1" applyFill="1" applyBorder="1" applyAlignment="1">
      <alignment horizontal="center"/>
    </xf>
    <xf numFmtId="0" fontId="2" fillId="7" borderId="34" xfId="0" applyFont="1" applyFill="1" applyBorder="1" applyAlignment="1">
      <alignment horizontal="center"/>
    </xf>
    <xf numFmtId="0" fontId="3" fillId="7" borderId="35" xfId="0" applyFont="1" applyFill="1" applyBorder="1" applyAlignment="1">
      <alignment horizontal="center"/>
    </xf>
    <xf numFmtId="0" fontId="2" fillId="7" borderId="36" xfId="0" applyFont="1" applyFill="1" applyBorder="1" applyAlignment="1">
      <alignment horizontal="center"/>
    </xf>
    <xf numFmtId="0" fontId="2" fillId="7" borderId="37" xfId="0" applyFont="1" applyFill="1" applyBorder="1" applyAlignment="1">
      <alignment horizontal="center"/>
    </xf>
    <xf numFmtId="0" fontId="3" fillId="6" borderId="35" xfId="0" applyFont="1" applyFill="1" applyBorder="1" applyAlignment="1">
      <alignment horizontal="center"/>
    </xf>
    <xf numFmtId="0" fontId="2" fillId="6" borderId="11" xfId="0" applyFont="1" applyFill="1" applyBorder="1" applyAlignment="1">
      <alignment horizontal="center"/>
    </xf>
    <xf numFmtId="0" fontId="2" fillId="6" borderId="12" xfId="0" applyFont="1" applyFill="1" applyBorder="1" applyAlignment="1">
      <alignment horizontal="center"/>
    </xf>
    <xf numFmtId="0" fontId="3" fillId="6" borderId="31" xfId="0" applyFont="1" applyFill="1" applyBorder="1" applyAlignment="1">
      <alignment horizontal="center"/>
    </xf>
    <xf numFmtId="0" fontId="2" fillId="6" borderId="36" xfId="0" applyFont="1" applyFill="1" applyBorder="1" applyAlignment="1">
      <alignment horizontal="center"/>
    </xf>
    <xf numFmtId="0" fontId="3" fillId="6" borderId="32" xfId="0" applyFont="1" applyFill="1" applyBorder="1" applyAlignment="1">
      <alignment horizontal="center"/>
    </xf>
    <xf numFmtId="0" fontId="2" fillId="6" borderId="33" xfId="0" applyFont="1" applyFill="1" applyBorder="1" applyAlignment="1">
      <alignment horizontal="center"/>
    </xf>
    <xf numFmtId="0" fontId="2" fillId="6" borderId="34" xfId="0" applyFont="1" applyFill="1" applyBorder="1" applyAlignment="1">
      <alignment horizontal="center"/>
    </xf>
    <xf numFmtId="0" fontId="2" fillId="6" borderId="37" xfId="0" applyFont="1" applyFill="1" applyBorder="1" applyAlignment="1">
      <alignment horizontal="center"/>
    </xf>
    <xf numFmtId="0" fontId="3" fillId="3" borderId="38" xfId="0" applyFont="1" applyFill="1" applyBorder="1" applyAlignment="1">
      <alignment horizontal="center"/>
    </xf>
    <xf numFmtId="0" fontId="3" fillId="3" borderId="39" xfId="0" applyFont="1" applyFill="1" applyBorder="1" applyAlignment="1">
      <alignment horizontal="center"/>
    </xf>
    <xf numFmtId="0" fontId="3" fillId="4" borderId="38" xfId="0" applyFont="1" applyFill="1" applyBorder="1" applyAlignment="1">
      <alignment horizontal="center"/>
    </xf>
    <xf numFmtId="0" fontId="2" fillId="4" borderId="11" xfId="0" applyFont="1" applyFill="1" applyBorder="1" applyAlignment="1">
      <alignment horizontal="center"/>
    </xf>
    <xf numFmtId="0" fontId="2" fillId="4" borderId="12" xfId="0" applyFont="1" applyFill="1" applyBorder="1" applyAlignment="1">
      <alignment horizontal="center"/>
    </xf>
    <xf numFmtId="0" fontId="3" fillId="4" borderId="31" xfId="0" applyFont="1" applyFill="1" applyBorder="1" applyAlignment="1">
      <alignment horizontal="center"/>
    </xf>
    <xf numFmtId="0" fontId="3" fillId="4" borderId="39" xfId="0" applyFont="1" applyFill="1" applyBorder="1" applyAlignment="1">
      <alignment horizontal="center"/>
    </xf>
    <xf numFmtId="0" fontId="2" fillId="4" borderId="33" xfId="0" applyFont="1" applyFill="1" applyBorder="1" applyAlignment="1">
      <alignment horizontal="center"/>
    </xf>
    <xf numFmtId="0" fontId="2" fillId="4" borderId="34" xfId="0" applyFont="1" applyFill="1" applyBorder="1" applyAlignment="1">
      <alignment horizontal="center"/>
    </xf>
    <xf numFmtId="0" fontId="3" fillId="4" borderId="32" xfId="0" applyFont="1" applyFill="1" applyBorder="1" applyAlignment="1">
      <alignment horizontal="center"/>
    </xf>
    <xf numFmtId="0" fontId="3" fillId="36" borderId="31" xfId="0" applyFont="1" applyFill="1" applyBorder="1" applyAlignment="1">
      <alignment horizontal="center"/>
    </xf>
    <xf numFmtId="0" fontId="2" fillId="36" borderId="11" xfId="0" applyFont="1" applyFill="1" applyBorder="1" applyAlignment="1">
      <alignment horizontal="center"/>
    </xf>
    <xf numFmtId="0" fontId="2" fillId="36" borderId="12" xfId="0" applyFont="1" applyFill="1" applyBorder="1" applyAlignment="1">
      <alignment horizontal="center"/>
    </xf>
    <xf numFmtId="0" fontId="3" fillId="36" borderId="32" xfId="0" applyFont="1" applyFill="1" applyBorder="1" applyAlignment="1">
      <alignment horizontal="center"/>
    </xf>
    <xf numFmtId="0" fontId="2" fillId="36" borderId="33" xfId="0" applyFont="1" applyFill="1" applyBorder="1" applyAlignment="1">
      <alignment horizontal="center"/>
    </xf>
    <xf numFmtId="0" fontId="2" fillId="36" borderId="34" xfId="0" applyFont="1" applyFill="1" applyBorder="1" applyAlignment="1">
      <alignment horizontal="center"/>
    </xf>
    <xf numFmtId="0" fontId="3" fillId="37" borderId="31" xfId="0" applyFont="1" applyFill="1" applyBorder="1" applyAlignment="1">
      <alignment horizontal="center"/>
    </xf>
    <xf numFmtId="0" fontId="2" fillId="37" borderId="11" xfId="0" applyFont="1" applyFill="1" applyBorder="1" applyAlignment="1">
      <alignment horizontal="center"/>
    </xf>
    <xf numFmtId="0" fontId="2" fillId="37" borderId="12" xfId="0" applyFont="1" applyFill="1" applyBorder="1" applyAlignment="1">
      <alignment horizontal="center"/>
    </xf>
    <xf numFmtId="0" fontId="3" fillId="37" borderId="32" xfId="0" applyFont="1" applyFill="1" applyBorder="1" applyAlignment="1">
      <alignment horizontal="center"/>
    </xf>
    <xf numFmtId="0" fontId="2" fillId="37" borderId="33" xfId="0" applyFont="1" applyFill="1" applyBorder="1" applyAlignment="1">
      <alignment horizontal="center"/>
    </xf>
    <xf numFmtId="0" fontId="2" fillId="37" borderId="34" xfId="0" applyFont="1" applyFill="1" applyBorder="1" applyAlignment="1">
      <alignment horizontal="center"/>
    </xf>
    <xf numFmtId="0" fontId="4" fillId="38" borderId="40" xfId="0" applyFont="1" applyFill="1" applyBorder="1" applyAlignment="1">
      <alignment horizontal="center"/>
    </xf>
    <xf numFmtId="0" fontId="4" fillId="38" borderId="20" xfId="0" applyFont="1" applyFill="1" applyBorder="1" applyAlignment="1">
      <alignment horizontal="center"/>
    </xf>
    <xf numFmtId="0" fontId="3" fillId="35" borderId="25" xfId="0" applyFont="1" applyFill="1" applyBorder="1" applyAlignment="1">
      <alignment horizontal="center"/>
    </xf>
    <xf numFmtId="0" fontId="0" fillId="35" borderId="0" xfId="0" applyFill="1" applyBorder="1" applyAlignment="1">
      <alignment horizontal="center"/>
    </xf>
    <xf numFmtId="0" fontId="0" fillId="35" borderId="26" xfId="0" applyFill="1" applyBorder="1" applyAlignment="1">
      <alignment horizontal="center"/>
    </xf>
    <xf numFmtId="0" fontId="7" fillId="35" borderId="0" xfId="0" applyFont="1" applyFill="1" applyAlignment="1">
      <alignment/>
    </xf>
    <xf numFmtId="0" fontId="9" fillId="39" borderId="41" xfId="0" applyFont="1" applyFill="1" applyBorder="1" applyAlignment="1">
      <alignment horizontal="center"/>
    </xf>
    <xf numFmtId="0" fontId="9" fillId="39" borderId="42" xfId="0" applyFont="1" applyFill="1" applyBorder="1" applyAlignment="1">
      <alignment horizontal="center"/>
    </xf>
    <xf numFmtId="0" fontId="9" fillId="39" borderId="43" xfId="0" applyFont="1" applyFill="1" applyBorder="1" applyAlignment="1">
      <alignment horizontal="center"/>
    </xf>
    <xf numFmtId="0" fontId="3" fillId="34" borderId="44" xfId="0" applyFont="1" applyFill="1" applyBorder="1" applyAlignment="1">
      <alignment horizontal="center"/>
    </xf>
    <xf numFmtId="0" fontId="9" fillId="39" borderId="41" xfId="0" applyFont="1" applyFill="1" applyBorder="1" applyAlignment="1">
      <alignment horizontal="left"/>
    </xf>
    <xf numFmtId="0" fontId="2" fillId="35" borderId="45" xfId="0" applyFont="1" applyFill="1" applyBorder="1" applyAlignment="1">
      <alignment horizontal="left"/>
    </xf>
    <xf numFmtId="0" fontId="3" fillId="34" borderId="46" xfId="0" applyFont="1" applyFill="1" applyBorder="1" applyAlignment="1">
      <alignment horizontal="center"/>
    </xf>
    <xf numFmtId="0" fontId="2" fillId="33" borderId="33" xfId="0" applyFont="1" applyFill="1" applyBorder="1" applyAlignment="1">
      <alignment horizontal="center"/>
    </xf>
    <xf numFmtId="0" fontId="2" fillId="0" borderId="33" xfId="0" applyFont="1" applyBorder="1" applyAlignment="1">
      <alignment/>
    </xf>
    <xf numFmtId="0" fontId="3" fillId="35" borderId="0" xfId="0" applyFont="1" applyFill="1" applyBorder="1" applyAlignment="1">
      <alignment horizontal="center"/>
    </xf>
    <xf numFmtId="0" fontId="3" fillId="7" borderId="47" xfId="0" applyFont="1" applyFill="1" applyBorder="1" applyAlignment="1">
      <alignment horizontal="center"/>
    </xf>
    <xf numFmtId="0" fontId="2" fillId="7" borderId="48" xfId="0" applyFont="1" applyFill="1" applyBorder="1" applyAlignment="1">
      <alignment horizontal="center"/>
    </xf>
    <xf numFmtId="0" fontId="2" fillId="7" borderId="49" xfId="0" applyFont="1" applyFill="1" applyBorder="1" applyAlignment="1">
      <alignment horizontal="center"/>
    </xf>
    <xf numFmtId="0" fontId="2" fillId="7" borderId="19" xfId="0" applyFont="1" applyFill="1" applyBorder="1" applyAlignment="1">
      <alignment horizontal="center"/>
    </xf>
    <xf numFmtId="0" fontId="3" fillId="6" borderId="47" xfId="0" applyFont="1" applyFill="1" applyBorder="1" applyAlignment="1">
      <alignment horizontal="center"/>
    </xf>
    <xf numFmtId="0" fontId="2" fillId="6" borderId="48" xfId="0" applyFont="1" applyFill="1" applyBorder="1" applyAlignment="1">
      <alignment horizontal="center"/>
    </xf>
    <xf numFmtId="0" fontId="2" fillId="6" borderId="49" xfId="0" applyFont="1" applyFill="1" applyBorder="1" applyAlignment="1">
      <alignment horizontal="center"/>
    </xf>
    <xf numFmtId="0" fontId="2" fillId="6" borderId="19" xfId="0" applyFont="1" applyFill="1" applyBorder="1" applyAlignment="1">
      <alignment horizontal="center"/>
    </xf>
    <xf numFmtId="0" fontId="2" fillId="3" borderId="48" xfId="0" applyFont="1" applyFill="1" applyBorder="1" applyAlignment="1">
      <alignment horizontal="center"/>
    </xf>
    <xf numFmtId="0" fontId="2" fillId="3" borderId="49" xfId="0" applyFont="1" applyFill="1" applyBorder="1" applyAlignment="1">
      <alignment horizontal="center"/>
    </xf>
    <xf numFmtId="0" fontId="3" fillId="3" borderId="47" xfId="0" applyFont="1" applyFill="1" applyBorder="1" applyAlignment="1">
      <alignment horizontal="center"/>
    </xf>
    <xf numFmtId="0" fontId="3" fillId="4" borderId="50" xfId="0" applyFont="1" applyFill="1" applyBorder="1" applyAlignment="1">
      <alignment horizontal="center"/>
    </xf>
    <xf numFmtId="0" fontId="2" fillId="4" borderId="48" xfId="0" applyFont="1" applyFill="1" applyBorder="1" applyAlignment="1">
      <alignment horizontal="center"/>
    </xf>
    <xf numFmtId="0" fontId="2" fillId="4" borderId="49" xfId="0" applyFont="1" applyFill="1" applyBorder="1" applyAlignment="1">
      <alignment horizontal="center"/>
    </xf>
    <xf numFmtId="0" fontId="3" fillId="4" borderId="47" xfId="0" applyFont="1" applyFill="1" applyBorder="1" applyAlignment="1">
      <alignment horizontal="center"/>
    </xf>
    <xf numFmtId="0" fontId="3" fillId="36" borderId="47" xfId="0" applyFont="1" applyFill="1" applyBorder="1" applyAlignment="1">
      <alignment horizontal="center"/>
    </xf>
    <xf numFmtId="0" fontId="2" fillId="36" borderId="48" xfId="0" applyFont="1" applyFill="1" applyBorder="1" applyAlignment="1">
      <alignment horizontal="center"/>
    </xf>
    <xf numFmtId="0" fontId="2" fillId="36" borderId="49" xfId="0" applyFont="1" applyFill="1" applyBorder="1" applyAlignment="1">
      <alignment horizontal="center"/>
    </xf>
    <xf numFmtId="0" fontId="3" fillId="37" borderId="47" xfId="0" applyFont="1" applyFill="1" applyBorder="1" applyAlignment="1">
      <alignment horizontal="center"/>
    </xf>
    <xf numFmtId="0" fontId="2" fillId="37" borderId="48" xfId="0" applyFont="1" applyFill="1" applyBorder="1" applyAlignment="1">
      <alignment horizontal="center"/>
    </xf>
    <xf numFmtId="0" fontId="2" fillId="37" borderId="49" xfId="0" applyFont="1" applyFill="1" applyBorder="1" applyAlignment="1">
      <alignment horizontal="center"/>
    </xf>
    <xf numFmtId="0" fontId="4" fillId="38" borderId="43" xfId="0" applyFont="1" applyFill="1" applyBorder="1" applyAlignment="1">
      <alignment horizontal="center"/>
    </xf>
    <xf numFmtId="0" fontId="91" fillId="33" borderId="33" xfId="0" applyFont="1" applyFill="1" applyBorder="1" applyAlignment="1">
      <alignment horizontal="center"/>
    </xf>
    <xf numFmtId="0" fontId="91" fillId="0" borderId="33" xfId="0" applyFont="1" applyBorder="1" applyAlignment="1">
      <alignment/>
    </xf>
    <xf numFmtId="0" fontId="91" fillId="33" borderId="0" xfId="0" applyFont="1" applyFill="1" applyBorder="1" applyAlignment="1">
      <alignment horizontal="center"/>
    </xf>
    <xf numFmtId="0" fontId="92" fillId="33" borderId="0" xfId="0" applyFont="1" applyFill="1" applyBorder="1" applyAlignment="1">
      <alignment horizontal="center"/>
    </xf>
    <xf numFmtId="0" fontId="93" fillId="0" borderId="0" xfId="0" applyFont="1" applyAlignment="1">
      <alignment/>
    </xf>
    <xf numFmtId="0" fontId="94" fillId="33" borderId="0" xfId="0" applyFont="1" applyFill="1" applyBorder="1" applyAlignment="1">
      <alignment horizontal="center"/>
    </xf>
    <xf numFmtId="0" fontId="94" fillId="35" borderId="0" xfId="0" applyFont="1" applyFill="1" applyBorder="1" applyAlignment="1">
      <alignment horizontal="center"/>
    </xf>
    <xf numFmtId="164" fontId="3" fillId="33" borderId="0" xfId="56" applyNumberFormat="1" applyFont="1" applyFill="1" applyAlignment="1" applyProtection="1">
      <alignment horizontal="left"/>
      <protection/>
    </xf>
    <xf numFmtId="0" fontId="2" fillId="33" borderId="0" xfId="56" applyFont="1" applyFill="1" applyProtection="1">
      <alignment/>
      <protection/>
    </xf>
    <xf numFmtId="0" fontId="95" fillId="33" borderId="0" xfId="56" applyFont="1" applyFill="1" applyProtection="1">
      <alignment/>
      <protection/>
    </xf>
    <xf numFmtId="0" fontId="7" fillId="33" borderId="0" xfId="56" applyFont="1" applyFill="1" applyProtection="1">
      <alignment/>
      <protection/>
    </xf>
    <xf numFmtId="0" fontId="11" fillId="33" borderId="0" xfId="56" applyFont="1" applyFill="1" applyProtection="1">
      <alignment/>
      <protection/>
    </xf>
    <xf numFmtId="0" fontId="7" fillId="33" borderId="0" xfId="56" applyFont="1" applyFill="1" applyAlignment="1" applyProtection="1">
      <alignment horizontal="left"/>
      <protection/>
    </xf>
    <xf numFmtId="0" fontId="95" fillId="33" borderId="0" xfId="56" applyFont="1" applyFill="1" applyAlignment="1" applyProtection="1">
      <alignment horizontal="left"/>
      <protection/>
    </xf>
    <xf numFmtId="0" fontId="2" fillId="33" borderId="0" xfId="56" applyFont="1" applyFill="1" applyAlignment="1" applyProtection="1">
      <alignment horizontal="left"/>
      <protection/>
    </xf>
    <xf numFmtId="164" fontId="3" fillId="33" borderId="0" xfId="56" applyNumberFormat="1" applyFont="1" applyFill="1" applyAlignment="1" applyProtection="1">
      <alignment horizontal="right"/>
      <protection/>
    </xf>
    <xf numFmtId="164" fontId="12" fillId="33" borderId="0" xfId="56" applyNumberFormat="1" applyFont="1" applyFill="1" applyAlignment="1" applyProtection="1">
      <alignment horizontal="left"/>
      <protection/>
    </xf>
    <xf numFmtId="0" fontId="96" fillId="33" borderId="0" xfId="56" applyNumberFormat="1" applyFont="1" applyFill="1" applyAlignment="1" applyProtection="1">
      <alignment horizontal="center"/>
      <protection hidden="1"/>
    </xf>
    <xf numFmtId="0" fontId="13" fillId="33" borderId="10" xfId="56" applyFont="1" applyFill="1" applyBorder="1" applyAlignment="1" applyProtection="1">
      <alignment horizontal="right" vertical="center"/>
      <protection/>
    </xf>
    <xf numFmtId="165" fontId="96" fillId="33" borderId="0" xfId="56" applyNumberFormat="1" applyFont="1" applyFill="1" applyAlignment="1" applyProtection="1">
      <alignment horizontal="left"/>
      <protection hidden="1"/>
    </xf>
    <xf numFmtId="164" fontId="12" fillId="33" borderId="0" xfId="56" applyNumberFormat="1" applyFont="1" applyFill="1" applyAlignment="1" applyProtection="1">
      <alignment horizontal="right"/>
      <protection/>
    </xf>
    <xf numFmtId="0" fontId="14" fillId="33" borderId="51" xfId="56" applyFont="1" applyFill="1" applyBorder="1" applyAlignment="1" applyProtection="1">
      <alignment horizontal="center"/>
      <protection/>
    </xf>
    <xf numFmtId="0" fontId="14" fillId="33" borderId="52" xfId="56" applyFont="1" applyFill="1" applyBorder="1" applyAlignment="1" applyProtection="1">
      <alignment horizontal="center"/>
      <protection/>
    </xf>
    <xf numFmtId="0" fontId="14" fillId="33" borderId="53" xfId="56" applyFont="1" applyFill="1" applyBorder="1" applyAlignment="1" applyProtection="1">
      <alignment horizontal="center"/>
      <protection/>
    </xf>
    <xf numFmtId="0" fontId="3" fillId="33" borderId="0" xfId="56" applyNumberFormat="1" applyFont="1" applyFill="1" applyAlignment="1" applyProtection="1">
      <alignment horizontal="left" vertical="center"/>
      <protection/>
    </xf>
    <xf numFmtId="0" fontId="2" fillId="33" borderId="54" xfId="56" applyFont="1" applyFill="1" applyBorder="1" applyAlignment="1" applyProtection="1">
      <alignment vertical="center"/>
      <protection/>
    </xf>
    <xf numFmtId="0" fontId="96" fillId="35" borderId="0" xfId="56" applyNumberFormat="1" applyFont="1" applyFill="1" applyAlignment="1" applyProtection="1">
      <alignment horizontal="center" vertical="center"/>
      <protection hidden="1"/>
    </xf>
    <xf numFmtId="0" fontId="15" fillId="33" borderId="0" xfId="56" applyFont="1" applyFill="1" applyAlignment="1" applyProtection="1">
      <alignment vertical="center"/>
      <protection/>
    </xf>
    <xf numFmtId="0" fontId="15" fillId="33" borderId="0" xfId="56" applyFont="1" applyFill="1" applyBorder="1" applyAlignment="1" applyProtection="1">
      <alignment vertical="center"/>
      <protection/>
    </xf>
    <xf numFmtId="0" fontId="13" fillId="33" borderId="25" xfId="56" applyFont="1" applyFill="1" applyBorder="1" applyAlignment="1" applyProtection="1">
      <alignment horizontal="right"/>
      <protection/>
    </xf>
    <xf numFmtId="0" fontId="15" fillId="33" borderId="0" xfId="56" applyFont="1" applyFill="1" applyBorder="1" applyAlignment="1" applyProtection="1">
      <alignment horizontal="left" vertical="center"/>
      <protection/>
    </xf>
    <xf numFmtId="0" fontId="15" fillId="33" borderId="0" xfId="56" applyFont="1" applyFill="1" applyAlignment="1" applyProtection="1">
      <alignment horizontal="left" vertical="center"/>
      <protection/>
    </xf>
    <xf numFmtId="165" fontId="96" fillId="33" borderId="0" xfId="56" applyNumberFormat="1" applyFont="1" applyFill="1" applyAlignment="1" applyProtection="1">
      <alignment horizontal="left" vertical="center"/>
      <protection hidden="1"/>
    </xf>
    <xf numFmtId="0" fontId="2" fillId="33" borderId="54" xfId="56" applyFont="1" applyFill="1" applyBorder="1" applyAlignment="1" applyProtection="1">
      <alignment horizontal="left" vertical="center"/>
      <protection/>
    </xf>
    <xf numFmtId="0" fontId="15" fillId="33" borderId="35" xfId="56" applyFont="1" applyFill="1" applyBorder="1" applyAlignment="1" applyProtection="1">
      <alignment horizontal="left" vertical="center"/>
      <protection/>
    </xf>
    <xf numFmtId="1" fontId="15" fillId="33" borderId="11" xfId="56" applyNumberFormat="1" applyFont="1" applyFill="1" applyBorder="1" applyAlignment="1" applyProtection="1">
      <alignment horizontal="center" vertical="center"/>
      <protection/>
    </xf>
    <xf numFmtId="0" fontId="15" fillId="33" borderId="55" xfId="56" applyFont="1" applyFill="1" applyBorder="1" applyAlignment="1" applyProtection="1">
      <alignment horizontal="center" vertical="center"/>
      <protection/>
    </xf>
    <xf numFmtId="0" fontId="2" fillId="33" borderId="0" xfId="56" applyFont="1" applyFill="1" applyBorder="1" applyAlignment="1" applyProtection="1">
      <alignment vertical="center"/>
      <protection/>
    </xf>
    <xf numFmtId="0" fontId="2" fillId="33" borderId="56" xfId="56" applyFont="1" applyFill="1" applyBorder="1" applyAlignment="1" applyProtection="1">
      <alignment horizontal="left" vertical="center"/>
      <protection locked="0"/>
    </xf>
    <xf numFmtId="165" fontId="96" fillId="33" borderId="0" xfId="56" applyNumberFormat="1" applyFont="1" applyFill="1" applyBorder="1" applyAlignment="1" applyProtection="1">
      <alignment horizontal="center" vertical="center"/>
      <protection hidden="1"/>
    </xf>
    <xf numFmtId="0" fontId="15" fillId="33" borderId="0" xfId="56" applyFont="1" applyFill="1" applyBorder="1" applyAlignment="1" applyProtection="1">
      <alignment horizontal="center" vertical="center"/>
      <protection/>
    </xf>
    <xf numFmtId="0" fontId="13" fillId="33" borderId="18" xfId="56" applyFont="1" applyFill="1" applyBorder="1" applyAlignment="1" applyProtection="1">
      <alignment horizontal="right"/>
      <protection/>
    </xf>
    <xf numFmtId="165" fontId="96" fillId="33" borderId="0" xfId="56" applyNumberFormat="1" applyFont="1" applyFill="1" applyBorder="1" applyAlignment="1" applyProtection="1">
      <alignment horizontal="left" vertical="center"/>
      <protection hidden="1"/>
    </xf>
    <xf numFmtId="0" fontId="2" fillId="33" borderId="0" xfId="56" applyFont="1" applyFill="1" applyBorder="1" applyAlignment="1" applyProtection="1">
      <alignment horizontal="left" vertical="center"/>
      <protection/>
    </xf>
    <xf numFmtId="0" fontId="15" fillId="33" borderId="57" xfId="56" applyFont="1" applyFill="1" applyBorder="1" applyAlignment="1" applyProtection="1">
      <alignment horizontal="left" vertical="center"/>
      <protection/>
    </xf>
    <xf numFmtId="1" fontId="15" fillId="33" borderId="58" xfId="56" applyNumberFormat="1" applyFont="1" applyFill="1" applyBorder="1" applyAlignment="1" applyProtection="1">
      <alignment horizontal="center" vertical="center"/>
      <protection/>
    </xf>
    <xf numFmtId="0" fontId="15" fillId="33" borderId="26" xfId="56" applyFont="1" applyFill="1" applyBorder="1" applyAlignment="1" applyProtection="1">
      <alignment horizontal="center" vertical="center"/>
      <protection/>
    </xf>
    <xf numFmtId="0" fontId="97" fillId="33" borderId="54" xfId="56" applyFont="1" applyFill="1" applyBorder="1" applyAlignment="1" applyProtection="1">
      <alignment vertical="center"/>
      <protection/>
    </xf>
    <xf numFmtId="166" fontId="16" fillId="33" borderId="58" xfId="56" applyNumberFormat="1" applyFont="1" applyFill="1" applyBorder="1" applyAlignment="1" applyProtection="1">
      <alignment horizontal="center" vertical="center"/>
      <protection/>
    </xf>
    <xf numFmtId="165" fontId="96" fillId="35" borderId="0" xfId="56" applyNumberFormat="1" applyFont="1" applyFill="1" applyBorder="1" applyAlignment="1" applyProtection="1">
      <alignment horizontal="center" vertical="center"/>
      <protection hidden="1"/>
    </xf>
    <xf numFmtId="0" fontId="13" fillId="35" borderId="0" xfId="56" applyFont="1" applyFill="1" applyBorder="1" applyAlignment="1" applyProtection="1">
      <alignment horizontal="right"/>
      <protection/>
    </xf>
    <xf numFmtId="167" fontId="96" fillId="33" borderId="22" xfId="56" applyNumberFormat="1" applyFont="1" applyFill="1" applyBorder="1" applyAlignment="1" applyProtection="1">
      <alignment horizontal="left" vertical="center"/>
      <protection hidden="1"/>
    </xf>
    <xf numFmtId="166" fontId="16" fillId="33" borderId="22" xfId="56" applyNumberFormat="1" applyFont="1" applyFill="1" applyBorder="1" applyAlignment="1" applyProtection="1">
      <alignment horizontal="left" vertical="center"/>
      <protection/>
    </xf>
    <xf numFmtId="0" fontId="2" fillId="33" borderId="0" xfId="56" applyFont="1" applyFill="1" applyAlignment="1" applyProtection="1">
      <alignment vertical="center"/>
      <protection/>
    </xf>
    <xf numFmtId="0" fontId="2" fillId="33" borderId="0" xfId="56" applyFont="1" applyFill="1" applyAlignment="1" applyProtection="1">
      <alignment horizontal="left" vertical="center"/>
      <protection/>
    </xf>
    <xf numFmtId="0" fontId="96" fillId="33" borderId="0" xfId="56" applyNumberFormat="1" applyFont="1" applyFill="1" applyAlignment="1" applyProtection="1">
      <alignment horizontal="center" vertical="center"/>
      <protection hidden="1"/>
    </xf>
    <xf numFmtId="166" fontId="16" fillId="33" borderId="59" xfId="56" applyNumberFormat="1" applyFont="1" applyFill="1" applyBorder="1" applyAlignment="1" applyProtection="1">
      <alignment horizontal="center" vertical="center"/>
      <protection/>
    </xf>
    <xf numFmtId="0" fontId="15" fillId="33" borderId="60" xfId="56" applyFont="1" applyFill="1" applyBorder="1" applyAlignment="1" applyProtection="1">
      <alignment horizontal="center" vertical="center"/>
      <protection/>
    </xf>
    <xf numFmtId="0" fontId="15" fillId="33" borderId="22" xfId="56" applyFont="1" applyFill="1" applyBorder="1" applyAlignment="1" applyProtection="1">
      <alignment horizontal="left" vertical="center"/>
      <protection/>
    </xf>
    <xf numFmtId="166" fontId="16" fillId="33" borderId="61" xfId="56" applyNumberFormat="1" applyFont="1" applyFill="1" applyBorder="1" applyAlignment="1" applyProtection="1">
      <alignment horizontal="left" vertical="center"/>
      <protection/>
    </xf>
    <xf numFmtId="165" fontId="96" fillId="33" borderId="60" xfId="56" applyNumberFormat="1" applyFont="1" applyFill="1" applyBorder="1" applyAlignment="1" applyProtection="1">
      <alignment horizontal="center" vertical="center"/>
      <protection hidden="1"/>
    </xf>
    <xf numFmtId="165" fontId="96" fillId="33" borderId="22" xfId="56" applyNumberFormat="1" applyFont="1" applyFill="1" applyBorder="1" applyAlignment="1" applyProtection="1">
      <alignment horizontal="left" vertical="center"/>
      <protection hidden="1"/>
    </xf>
    <xf numFmtId="166" fontId="16" fillId="33" borderId="60" xfId="56" applyNumberFormat="1" applyFont="1" applyFill="1" applyBorder="1" applyAlignment="1" applyProtection="1">
      <alignment horizontal="center" vertical="center"/>
      <protection/>
    </xf>
    <xf numFmtId="16" fontId="15" fillId="33" borderId="22" xfId="56" applyNumberFormat="1" applyFont="1" applyFill="1" applyBorder="1" applyAlignment="1" applyProtection="1">
      <alignment horizontal="center" vertical="center"/>
      <protection/>
    </xf>
    <xf numFmtId="0" fontId="17" fillId="33" borderId="0" xfId="52" applyFont="1" applyFill="1" applyBorder="1" applyAlignment="1" applyProtection="1">
      <alignment horizontal="center" vertical="center"/>
      <protection/>
    </xf>
    <xf numFmtId="16" fontId="15" fillId="33" borderId="60" xfId="56" applyNumberFormat="1" applyFont="1" applyFill="1" applyBorder="1" applyAlignment="1" applyProtection="1">
      <alignment horizontal="left" vertical="center"/>
      <protection/>
    </xf>
    <xf numFmtId="0" fontId="15" fillId="33" borderId="30" xfId="56" applyFont="1" applyFill="1" applyBorder="1" applyAlignment="1" applyProtection="1">
      <alignment horizontal="left" vertical="center"/>
      <protection/>
    </xf>
    <xf numFmtId="1" fontId="15" fillId="33" borderId="24" xfId="56" applyNumberFormat="1" applyFont="1" applyFill="1" applyBorder="1" applyAlignment="1" applyProtection="1">
      <alignment horizontal="center" vertical="center"/>
      <protection/>
    </xf>
    <xf numFmtId="0" fontId="15" fillId="33" borderId="40" xfId="56" applyFont="1" applyFill="1" applyBorder="1" applyAlignment="1" applyProtection="1">
      <alignment horizontal="center" vertical="center"/>
      <protection/>
    </xf>
    <xf numFmtId="0" fontId="98" fillId="33" borderId="0" xfId="56" applyFont="1" applyFill="1" applyBorder="1" applyAlignment="1" applyProtection="1">
      <alignment horizontal="center" vertical="center"/>
      <protection/>
    </xf>
    <xf numFmtId="0" fontId="15" fillId="33" borderId="60" xfId="56" applyFont="1" applyFill="1" applyBorder="1" applyAlignment="1" applyProtection="1">
      <alignment vertical="center"/>
      <protection/>
    </xf>
    <xf numFmtId="0" fontId="15" fillId="33" borderId="22" xfId="56" applyFont="1" applyFill="1" applyBorder="1" applyAlignment="1" applyProtection="1">
      <alignment vertical="center"/>
      <protection/>
    </xf>
    <xf numFmtId="0" fontId="15" fillId="33" borderId="29" xfId="56" applyFont="1" applyFill="1" applyBorder="1" applyAlignment="1" applyProtection="1">
      <alignment horizontal="left" vertical="center"/>
      <protection/>
    </xf>
    <xf numFmtId="1" fontId="15" fillId="33" borderId="61" xfId="56" applyNumberFormat="1" applyFont="1" applyFill="1" applyBorder="1" applyAlignment="1" applyProtection="1">
      <alignment horizontal="center" vertical="center"/>
      <protection/>
    </xf>
    <xf numFmtId="0" fontId="15" fillId="33" borderId="58" xfId="56" applyFont="1" applyFill="1" applyBorder="1" applyAlignment="1" applyProtection="1">
      <alignment horizontal="center" vertical="center"/>
      <protection/>
    </xf>
    <xf numFmtId="0" fontId="18" fillId="33" borderId="0" xfId="56" applyFont="1" applyFill="1" applyBorder="1" applyAlignment="1" applyProtection="1">
      <alignment horizontal="center" vertical="center"/>
      <protection/>
    </xf>
    <xf numFmtId="0" fontId="15" fillId="33" borderId="0" xfId="57" applyFont="1" applyFill="1" applyBorder="1" applyAlignment="1" applyProtection="1">
      <alignment horizontal="center" vertical="center"/>
      <protection/>
    </xf>
    <xf numFmtId="0" fontId="2" fillId="33" borderId="60" xfId="56" applyFont="1" applyFill="1" applyBorder="1" applyAlignment="1" applyProtection="1">
      <alignment horizontal="left" vertical="center"/>
      <protection/>
    </xf>
    <xf numFmtId="0" fontId="99" fillId="33" borderId="54" xfId="56" applyFont="1" applyFill="1" applyBorder="1" applyAlignment="1" applyProtection="1">
      <alignment vertical="center"/>
      <protection/>
    </xf>
    <xf numFmtId="0" fontId="15" fillId="33" borderId="22" xfId="56" applyFont="1" applyFill="1" applyBorder="1" applyAlignment="1" applyProtection="1">
      <alignment horizontal="center" vertical="center"/>
      <protection/>
    </xf>
    <xf numFmtId="0" fontId="2" fillId="33" borderId="22" xfId="56" applyFont="1" applyFill="1" applyBorder="1" applyAlignment="1" applyProtection="1">
      <alignment vertical="center"/>
      <protection/>
    </xf>
    <xf numFmtId="0" fontId="18" fillId="33" borderId="0" xfId="56" applyFont="1" applyFill="1" applyBorder="1" applyAlignment="1" applyProtection="1">
      <alignment vertical="center"/>
      <protection/>
    </xf>
    <xf numFmtId="165" fontId="96" fillId="33" borderId="22" xfId="56" applyNumberFormat="1" applyFont="1" applyFill="1" applyBorder="1" applyAlignment="1" applyProtection="1">
      <alignment horizontal="center" vertical="center"/>
      <protection hidden="1"/>
    </xf>
    <xf numFmtId="167" fontId="96" fillId="33" borderId="22" xfId="56" applyNumberFormat="1" applyFont="1" applyFill="1" applyBorder="1" applyAlignment="1" applyProtection="1">
      <alignment horizontal="center" vertical="center"/>
      <protection hidden="1"/>
    </xf>
    <xf numFmtId="0" fontId="15" fillId="33" borderId="62" xfId="56" applyFont="1" applyFill="1" applyBorder="1" applyAlignment="1" applyProtection="1">
      <alignment horizontal="left" vertical="center"/>
      <protection/>
    </xf>
    <xf numFmtId="1" fontId="15" fillId="33" borderId="63" xfId="56" applyNumberFormat="1" applyFont="1" applyFill="1" applyBorder="1" applyAlignment="1" applyProtection="1">
      <alignment horizontal="center" vertical="center"/>
      <protection/>
    </xf>
    <xf numFmtId="0" fontId="15" fillId="33" borderId="20" xfId="56" applyFont="1" applyFill="1" applyBorder="1" applyAlignment="1" applyProtection="1">
      <alignment horizontal="center" vertical="center"/>
      <protection/>
    </xf>
    <xf numFmtId="16" fontId="100" fillId="33" borderId="0" xfId="56" applyNumberFormat="1" applyFont="1" applyFill="1" applyBorder="1" applyAlignment="1" applyProtection="1">
      <alignment horizontal="left" vertical="center"/>
      <protection/>
    </xf>
    <xf numFmtId="0" fontId="19" fillId="33" borderId="0" xfId="56" applyFont="1" applyFill="1" applyBorder="1" applyAlignment="1" applyProtection="1">
      <alignment horizontal="center" vertical="center"/>
      <protection/>
    </xf>
    <xf numFmtId="16" fontId="100" fillId="33" borderId="0" xfId="56" applyNumberFormat="1" applyFont="1" applyFill="1" applyBorder="1" applyAlignment="1" applyProtection="1">
      <alignment horizontal="right" vertical="center"/>
      <protection/>
    </xf>
    <xf numFmtId="166" fontId="16" fillId="33" borderId="61" xfId="56" applyNumberFormat="1" applyFont="1" applyFill="1" applyBorder="1" applyAlignment="1" applyProtection="1">
      <alignment horizontal="center" vertical="center"/>
      <protection/>
    </xf>
    <xf numFmtId="0" fontId="98" fillId="33" borderId="0" xfId="56" applyFont="1" applyFill="1" applyBorder="1" applyAlignment="1" applyProtection="1">
      <alignment horizontal="left" vertical="center"/>
      <protection/>
    </xf>
    <xf numFmtId="0" fontId="15" fillId="33" borderId="58" xfId="56" applyFont="1" applyFill="1" applyBorder="1" applyAlignment="1" applyProtection="1">
      <alignment vertical="center"/>
      <protection/>
    </xf>
    <xf numFmtId="165" fontId="96" fillId="33" borderId="58" xfId="56" applyNumberFormat="1" applyFont="1" applyFill="1" applyBorder="1" applyAlignment="1" applyProtection="1">
      <alignment horizontal="center" vertical="center"/>
      <protection hidden="1"/>
    </xf>
    <xf numFmtId="16" fontId="101" fillId="33" borderId="0" xfId="56" applyNumberFormat="1" applyFont="1" applyFill="1" applyBorder="1" applyAlignment="1" applyProtection="1">
      <alignment horizontal="center" vertical="center"/>
      <protection/>
    </xf>
    <xf numFmtId="165" fontId="96" fillId="33" borderId="60" xfId="56" applyNumberFormat="1" applyFont="1" applyFill="1" applyBorder="1" applyAlignment="1" applyProtection="1">
      <alignment horizontal="right" vertical="center"/>
      <protection hidden="1"/>
    </xf>
    <xf numFmtId="0" fontId="2" fillId="33" borderId="64" xfId="56" applyFont="1" applyFill="1" applyBorder="1" applyAlignment="1" applyProtection="1">
      <alignment vertical="center"/>
      <protection/>
    </xf>
    <xf numFmtId="0" fontId="2" fillId="33" borderId="23" xfId="56" applyFont="1" applyFill="1" applyBorder="1" applyAlignment="1" applyProtection="1">
      <alignment horizontal="left" vertical="center"/>
      <protection/>
    </xf>
    <xf numFmtId="0" fontId="3" fillId="33" borderId="0" xfId="56" applyNumberFormat="1" applyFont="1" applyFill="1" applyBorder="1" applyAlignment="1" applyProtection="1">
      <alignment horizontal="left" vertical="center"/>
      <protection/>
    </xf>
    <xf numFmtId="0" fontId="96" fillId="33" borderId="0" xfId="56" applyNumberFormat="1" applyFont="1" applyFill="1" applyBorder="1" applyAlignment="1" applyProtection="1">
      <alignment horizontal="center"/>
      <protection hidden="1"/>
    </xf>
    <xf numFmtId="0" fontId="20" fillId="33" borderId="22" xfId="56" applyFont="1" applyFill="1" applyBorder="1" applyAlignment="1" applyProtection="1">
      <alignment horizontal="left" vertical="center"/>
      <protection/>
    </xf>
    <xf numFmtId="0" fontId="0" fillId="33" borderId="56" xfId="56" applyFont="1" applyFill="1" applyBorder="1" applyAlignment="1" applyProtection="1">
      <alignment horizontal="left" vertical="center"/>
      <protection locked="0"/>
    </xf>
    <xf numFmtId="0" fontId="102" fillId="33" borderId="56" xfId="56" applyFont="1" applyFill="1" applyBorder="1" applyAlignment="1" applyProtection="1">
      <alignment horizontal="left" vertical="center"/>
      <protection locked="0"/>
    </xf>
    <xf numFmtId="0" fontId="20" fillId="33" borderId="60" xfId="56" applyFont="1" applyFill="1" applyBorder="1" applyAlignment="1" applyProtection="1">
      <alignment horizontal="left" vertical="center"/>
      <protection/>
    </xf>
    <xf numFmtId="165" fontId="96" fillId="33" borderId="0" xfId="56" applyNumberFormat="1" applyFont="1" applyFill="1" applyBorder="1" applyAlignment="1" applyProtection="1">
      <alignment horizontal="left"/>
      <protection hidden="1"/>
    </xf>
    <xf numFmtId="0" fontId="3" fillId="33" borderId="0" xfId="56" applyNumberFormat="1" applyFont="1" applyFill="1" applyBorder="1" applyAlignment="1" applyProtection="1">
      <alignment horizontal="right" vertical="center"/>
      <protection/>
    </xf>
    <xf numFmtId="166" fontId="16" fillId="33" borderId="22" xfId="56" applyNumberFormat="1" applyFont="1" applyFill="1" applyBorder="1" applyAlignment="1" applyProtection="1">
      <alignment horizontal="center" vertical="center"/>
      <protection/>
    </xf>
    <xf numFmtId="166" fontId="16" fillId="33" borderId="0" xfId="56" applyNumberFormat="1" applyFont="1" applyFill="1" applyBorder="1" applyAlignment="1" applyProtection="1">
      <alignment horizontal="center" vertical="center"/>
      <protection/>
    </xf>
    <xf numFmtId="0" fontId="97" fillId="33" borderId="54" xfId="56" applyFont="1" applyFill="1" applyBorder="1" applyAlignment="1" applyProtection="1">
      <alignment horizontal="left" vertical="center"/>
      <protection/>
    </xf>
    <xf numFmtId="0" fontId="7" fillId="33" borderId="56" xfId="56" applyFont="1" applyFill="1" applyBorder="1" applyAlignment="1" applyProtection="1">
      <alignment horizontal="center" vertical="center"/>
      <protection locked="0"/>
    </xf>
    <xf numFmtId="0" fontId="3" fillId="33" borderId="0" xfId="56" applyFont="1" applyFill="1" applyBorder="1" applyAlignment="1" applyProtection="1">
      <alignment horizontal="center" vertical="center"/>
      <protection/>
    </xf>
    <xf numFmtId="165" fontId="21" fillId="33" borderId="58" xfId="56" applyNumberFormat="1" applyFont="1" applyFill="1" applyBorder="1" applyAlignment="1" applyProtection="1">
      <alignment horizontal="center" vertical="center"/>
      <protection/>
    </xf>
    <xf numFmtId="0" fontId="22" fillId="35" borderId="0" xfId="56" applyFont="1" applyFill="1" applyBorder="1" applyAlignment="1" applyProtection="1">
      <alignment horizontal="center" vertical="center"/>
      <protection/>
    </xf>
    <xf numFmtId="0" fontId="15" fillId="33" borderId="60" xfId="56" applyFont="1" applyFill="1" applyBorder="1" applyAlignment="1" applyProtection="1">
      <alignment horizontal="left" vertical="center"/>
      <protection/>
    </xf>
    <xf numFmtId="0" fontId="2" fillId="35" borderId="0" xfId="56" applyFont="1" applyFill="1" applyBorder="1" applyProtection="1">
      <alignment/>
      <protection/>
    </xf>
    <xf numFmtId="0" fontId="7" fillId="33" borderId="0" xfId="56" applyFont="1" applyFill="1" applyBorder="1" applyProtection="1">
      <alignment/>
      <protection/>
    </xf>
    <xf numFmtId="0" fontId="3" fillId="35" borderId="0" xfId="56" applyFont="1" applyFill="1" applyBorder="1" applyAlignment="1" applyProtection="1">
      <alignment horizontal="center"/>
      <protection/>
    </xf>
    <xf numFmtId="0" fontId="3" fillId="35" borderId="0" xfId="56" applyFont="1" applyFill="1" applyBorder="1" applyAlignment="1" applyProtection="1">
      <alignment horizontal="center" vertical="center"/>
      <protection/>
    </xf>
    <xf numFmtId="0" fontId="2" fillId="35" borderId="0" xfId="56" applyFont="1" applyFill="1" applyBorder="1" applyAlignment="1" applyProtection="1">
      <alignment horizontal="center"/>
      <protection/>
    </xf>
    <xf numFmtId="0" fontId="2" fillId="35" borderId="0" xfId="56" applyFont="1" applyFill="1" applyBorder="1" applyAlignment="1" applyProtection="1">
      <alignment horizontal="center" vertical="center"/>
      <protection/>
    </xf>
    <xf numFmtId="0" fontId="7" fillId="33" borderId="0" xfId="56" applyFont="1" applyFill="1" applyBorder="1" applyAlignment="1" applyProtection="1">
      <alignment horizontal="left"/>
      <protection/>
    </xf>
    <xf numFmtId="0" fontId="2" fillId="33" borderId="0" xfId="56" applyFont="1" applyFill="1" applyBorder="1" applyAlignment="1" applyProtection="1">
      <alignment horizontal="left"/>
      <protection/>
    </xf>
    <xf numFmtId="0" fontId="15" fillId="33" borderId="53" xfId="56" applyFont="1" applyFill="1" applyBorder="1" applyAlignment="1" applyProtection="1">
      <alignment horizontal="center" vertical="center"/>
      <protection/>
    </xf>
    <xf numFmtId="164" fontId="3" fillId="33" borderId="0" xfId="56" applyNumberFormat="1" applyFont="1" applyFill="1" applyAlignment="1" applyProtection="1">
      <alignment horizontal="center" vertical="top" textRotation="90"/>
      <protection/>
    </xf>
    <xf numFmtId="168" fontId="18" fillId="33" borderId="0" xfId="56" applyNumberFormat="1" applyFont="1" applyFill="1" applyBorder="1" applyAlignment="1" applyProtection="1">
      <alignment horizontal="center" vertical="center"/>
      <protection/>
    </xf>
    <xf numFmtId="0" fontId="6" fillId="33" borderId="0" xfId="56" applyFont="1" applyFill="1" applyBorder="1" applyProtection="1">
      <alignment/>
      <protection/>
    </xf>
    <xf numFmtId="168" fontId="18" fillId="33" borderId="0" xfId="56" applyNumberFormat="1" applyFont="1" applyFill="1" applyBorder="1" applyAlignment="1" applyProtection="1">
      <alignment horizontal="left" vertical="center"/>
      <protection/>
    </xf>
    <xf numFmtId="0" fontId="6" fillId="33" borderId="0" xfId="56" applyNumberFormat="1" applyFont="1" applyFill="1" applyBorder="1" applyProtection="1">
      <alignment/>
      <protection/>
    </xf>
    <xf numFmtId="168" fontId="2" fillId="33" borderId="0" xfId="56" applyNumberFormat="1" applyFont="1" applyFill="1" applyBorder="1" applyAlignment="1" applyProtection="1">
      <alignment horizontal="center" vertical="center"/>
      <protection/>
    </xf>
    <xf numFmtId="0" fontId="3" fillId="34" borderId="20" xfId="0" applyFont="1" applyFill="1" applyBorder="1" applyAlignment="1">
      <alignment horizontal="center"/>
    </xf>
    <xf numFmtId="0" fontId="3" fillId="40" borderId="65" xfId="0" applyFont="1" applyFill="1" applyBorder="1" applyAlignment="1">
      <alignment horizontal="left"/>
    </xf>
    <xf numFmtId="0" fontId="3" fillId="33" borderId="66" xfId="0" applyFont="1" applyFill="1" applyBorder="1" applyAlignment="1">
      <alignment horizontal="left"/>
    </xf>
    <xf numFmtId="0" fontId="92" fillId="33" borderId="0" xfId="0" applyFont="1" applyFill="1" applyBorder="1" applyAlignment="1">
      <alignment horizontal="left"/>
    </xf>
    <xf numFmtId="0" fontId="3" fillId="35" borderId="0" xfId="0" applyFont="1" applyFill="1" applyBorder="1" applyAlignment="1">
      <alignment horizontal="left"/>
    </xf>
    <xf numFmtId="0" fontId="3" fillId="33" borderId="0" xfId="0" applyFont="1" applyFill="1" applyBorder="1" applyAlignment="1">
      <alignment horizontal="left"/>
    </xf>
    <xf numFmtId="0" fontId="2" fillId="33" borderId="0" xfId="0" applyFont="1" applyFill="1" applyBorder="1" applyAlignment="1">
      <alignment horizontal="left"/>
    </xf>
    <xf numFmtId="0" fontId="37" fillId="35" borderId="28" xfId="0" applyFont="1" applyFill="1" applyBorder="1" applyAlignment="1">
      <alignment/>
    </xf>
    <xf numFmtId="0" fontId="37" fillId="35" borderId="23" xfId="0" applyFont="1" applyFill="1" applyBorder="1" applyAlignment="1">
      <alignment/>
    </xf>
    <xf numFmtId="0" fontId="37" fillId="35" borderId="45" xfId="0" applyFont="1" applyFill="1" applyBorder="1" applyAlignment="1">
      <alignment horizontal="left"/>
    </xf>
    <xf numFmtId="0" fontId="37" fillId="35" borderId="30" xfId="0" applyFont="1" applyFill="1" applyBorder="1" applyAlignment="1">
      <alignment/>
    </xf>
    <xf numFmtId="0" fontId="103" fillId="33" borderId="66" xfId="0" applyFont="1" applyFill="1" applyBorder="1" applyAlignment="1">
      <alignment horizontal="left"/>
    </xf>
    <xf numFmtId="0" fontId="2" fillId="35" borderId="40" xfId="0" applyFont="1" applyFill="1" applyBorder="1" applyAlignment="1">
      <alignment horizontal="left"/>
    </xf>
    <xf numFmtId="0" fontId="37" fillId="35" borderId="24" xfId="0" applyFont="1" applyFill="1" applyBorder="1" applyAlignment="1">
      <alignment/>
    </xf>
    <xf numFmtId="0" fontId="2" fillId="3" borderId="67" xfId="0" applyFont="1" applyFill="1" applyBorder="1" applyAlignment="1">
      <alignment horizontal="center"/>
    </xf>
    <xf numFmtId="0" fontId="3" fillId="3" borderId="30" xfId="0" applyFont="1" applyFill="1" applyBorder="1" applyAlignment="1">
      <alignment horizontal="center"/>
    </xf>
    <xf numFmtId="0" fontId="2" fillId="3" borderId="24" xfId="0" applyFont="1" applyFill="1" applyBorder="1" applyAlignment="1">
      <alignment horizontal="center"/>
    </xf>
    <xf numFmtId="0" fontId="3" fillId="3" borderId="50" xfId="0" applyFont="1" applyFill="1" applyBorder="1" applyAlignment="1">
      <alignment horizontal="center"/>
    </xf>
    <xf numFmtId="0" fontId="3" fillId="35" borderId="10" xfId="0" applyFont="1" applyFill="1" applyBorder="1" applyAlignment="1">
      <alignment horizontal="center"/>
    </xf>
    <xf numFmtId="0" fontId="0" fillId="35" borderId="17" xfId="0" applyFill="1" applyBorder="1" applyAlignment="1">
      <alignment horizontal="center"/>
    </xf>
    <xf numFmtId="0" fontId="0" fillId="35" borderId="55" xfId="0" applyFill="1" applyBorder="1" applyAlignment="1">
      <alignment horizontal="center"/>
    </xf>
    <xf numFmtId="0" fontId="89" fillId="0" borderId="0" xfId="0" applyFont="1" applyAlignment="1">
      <alignment/>
    </xf>
    <xf numFmtId="0" fontId="3" fillId="35" borderId="28" xfId="0" applyFont="1" applyFill="1" applyBorder="1" applyAlignment="1">
      <alignment/>
    </xf>
    <xf numFmtId="0" fontId="3" fillId="35" borderId="0" xfId="0" applyFont="1" applyFill="1" applyBorder="1" applyAlignment="1">
      <alignment/>
    </xf>
    <xf numFmtId="0" fontId="3" fillId="35" borderId="26" xfId="0" applyFont="1" applyFill="1" applyBorder="1" applyAlignment="1">
      <alignment/>
    </xf>
    <xf numFmtId="0" fontId="3" fillId="35" borderId="29" xfId="0" applyFont="1" applyFill="1" applyBorder="1" applyAlignment="1">
      <alignment/>
    </xf>
    <xf numFmtId="0" fontId="3" fillId="35" borderId="23" xfId="0" applyFont="1" applyFill="1" applyBorder="1" applyAlignment="1">
      <alignment/>
    </xf>
    <xf numFmtId="0" fontId="3" fillId="35" borderId="30" xfId="0" applyFont="1" applyFill="1" applyBorder="1" applyAlignment="1">
      <alignment/>
    </xf>
    <xf numFmtId="0" fontId="3" fillId="35" borderId="21" xfId="0" applyFont="1" applyFill="1" applyBorder="1" applyAlignment="1">
      <alignment/>
    </xf>
    <xf numFmtId="0" fontId="3" fillId="35" borderId="25" xfId="0" applyFont="1" applyFill="1" applyBorder="1" applyAlignment="1">
      <alignment/>
    </xf>
    <xf numFmtId="0" fontId="3" fillId="35" borderId="22" xfId="0" applyFont="1" applyFill="1" applyBorder="1" applyAlignment="1">
      <alignment/>
    </xf>
    <xf numFmtId="0" fontId="3" fillId="35" borderId="45" xfId="0" applyFont="1" applyFill="1" applyBorder="1" applyAlignment="1">
      <alignment horizontal="left"/>
    </xf>
    <xf numFmtId="0" fontId="3" fillId="35" borderId="24" xfId="0" applyFont="1" applyFill="1" applyBorder="1" applyAlignment="1">
      <alignment/>
    </xf>
    <xf numFmtId="0" fontId="104" fillId="41" borderId="51" xfId="0" applyFont="1" applyFill="1" applyBorder="1" applyAlignment="1">
      <alignment horizontal="center"/>
    </xf>
    <xf numFmtId="0" fontId="104" fillId="41" borderId="52" xfId="0" applyFont="1" applyFill="1" applyBorder="1" applyAlignment="1">
      <alignment horizontal="center"/>
    </xf>
    <xf numFmtId="0" fontId="104" fillId="41" borderId="44" xfId="0" applyFont="1" applyFill="1" applyBorder="1" applyAlignment="1">
      <alignment horizontal="center"/>
    </xf>
    <xf numFmtId="0" fontId="105" fillId="0" borderId="30" xfId="0" applyFont="1" applyBorder="1" applyAlignment="1">
      <alignment horizontal="center"/>
    </xf>
    <xf numFmtId="0" fontId="105" fillId="0" borderId="24" xfId="0" applyFont="1" applyBorder="1" applyAlignment="1">
      <alignment horizontal="center"/>
    </xf>
    <xf numFmtId="0" fontId="105" fillId="0" borderId="45" xfId="0" applyFont="1" applyBorder="1" applyAlignment="1">
      <alignment horizontal="center"/>
    </xf>
    <xf numFmtId="0" fontId="105" fillId="0" borderId="62" xfId="0" applyFont="1" applyBorder="1" applyAlignment="1">
      <alignment horizontal="center"/>
    </xf>
    <xf numFmtId="0" fontId="105" fillId="0" borderId="63" xfId="0" applyFont="1" applyBorder="1" applyAlignment="1">
      <alignment horizontal="center"/>
    </xf>
    <xf numFmtId="0" fontId="105" fillId="0" borderId="67" xfId="0" applyFont="1" applyBorder="1" applyAlignment="1">
      <alignment horizontal="center"/>
    </xf>
    <xf numFmtId="0" fontId="3" fillId="42" borderId="28" xfId="0" applyFont="1" applyFill="1" applyBorder="1" applyAlignment="1">
      <alignment horizontal="left"/>
    </xf>
    <xf numFmtId="0" fontId="3" fillId="42" borderId="34" xfId="0" applyFont="1" applyFill="1" applyBorder="1" applyAlignment="1">
      <alignment horizontal="left"/>
    </xf>
    <xf numFmtId="0" fontId="3" fillId="42" borderId="41" xfId="0" applyFont="1" applyFill="1" applyBorder="1" applyAlignment="1">
      <alignment horizontal="left"/>
    </xf>
    <xf numFmtId="0" fontId="3" fillId="42" borderId="68" xfId="0" applyFont="1" applyFill="1" applyBorder="1" applyAlignment="1">
      <alignment horizontal="left"/>
    </xf>
    <xf numFmtId="0" fontId="3" fillId="42" borderId="18" xfId="0" applyFont="1" applyFill="1" applyBorder="1" applyAlignment="1">
      <alignment horizontal="left"/>
    </xf>
    <xf numFmtId="0" fontId="3" fillId="42" borderId="67" xfId="0" applyFont="1" applyFill="1" applyBorder="1" applyAlignment="1">
      <alignment horizontal="left"/>
    </xf>
    <xf numFmtId="0" fontId="103" fillId="33" borderId="65" xfId="0" applyFont="1" applyFill="1" applyBorder="1" applyAlignment="1">
      <alignment horizontal="left"/>
    </xf>
    <xf numFmtId="0" fontId="9" fillId="39" borderId="41" xfId="0" applyFont="1" applyFill="1" applyBorder="1" applyAlignment="1">
      <alignment horizontal="center"/>
    </xf>
    <xf numFmtId="0" fontId="9" fillId="39" borderId="42" xfId="0" applyFont="1" applyFill="1" applyBorder="1" applyAlignment="1">
      <alignment horizontal="center"/>
    </xf>
    <xf numFmtId="0" fontId="9" fillId="39" borderId="43" xfId="0" applyFont="1" applyFill="1" applyBorder="1" applyAlignment="1">
      <alignment horizontal="center"/>
    </xf>
    <xf numFmtId="0" fontId="8" fillId="43" borderId="10" xfId="0" applyFont="1" applyFill="1" applyBorder="1" applyAlignment="1">
      <alignment horizontal="center" vertical="center"/>
    </xf>
    <xf numFmtId="0" fontId="8" fillId="43" borderId="17" xfId="0" applyFont="1" applyFill="1" applyBorder="1" applyAlignment="1">
      <alignment horizontal="center" vertical="center"/>
    </xf>
    <xf numFmtId="0" fontId="9" fillId="43" borderId="17" xfId="0" applyFont="1" applyFill="1" applyBorder="1" applyAlignment="1">
      <alignment horizontal="center" vertical="center"/>
    </xf>
    <xf numFmtId="0" fontId="2" fillId="0" borderId="55" xfId="0" applyFont="1" applyBorder="1" applyAlignment="1">
      <alignment horizontal="center" vertical="center"/>
    </xf>
    <xf numFmtId="0" fontId="9" fillId="43" borderId="18" xfId="0" applyFont="1" applyFill="1" applyBorder="1" applyAlignment="1">
      <alignment horizontal="center" vertical="center"/>
    </xf>
    <xf numFmtId="0" fontId="9" fillId="43" borderId="27" xfId="0" applyFont="1" applyFill="1" applyBorder="1" applyAlignment="1">
      <alignment horizontal="center" vertical="center"/>
    </xf>
    <xf numFmtId="0" fontId="2" fillId="0" borderId="20" xfId="0" applyFont="1" applyBorder="1" applyAlignment="1">
      <alignment horizontal="center" vertical="center"/>
    </xf>
    <xf numFmtId="0" fontId="106" fillId="39" borderId="33" xfId="0" applyFont="1" applyFill="1" applyBorder="1" applyAlignment="1">
      <alignment horizontal="center"/>
    </xf>
    <xf numFmtId="0" fontId="107" fillId="39" borderId="33" xfId="0" applyFont="1" applyFill="1" applyBorder="1" applyAlignment="1">
      <alignment horizontal="center"/>
    </xf>
    <xf numFmtId="0" fontId="6" fillId="30" borderId="46" xfId="0" applyFont="1" applyFill="1" applyBorder="1" applyAlignment="1">
      <alignment horizontal="center"/>
    </xf>
    <xf numFmtId="0" fontId="7" fillId="30" borderId="69" xfId="0" applyFont="1" applyFill="1" applyBorder="1" applyAlignment="1">
      <alignment horizontal="center"/>
    </xf>
    <xf numFmtId="0" fontId="7" fillId="30" borderId="53" xfId="0" applyFont="1" applyFill="1" applyBorder="1" applyAlignment="1">
      <alignment horizontal="center"/>
    </xf>
    <xf numFmtId="0" fontId="6" fillId="30" borderId="69" xfId="0" applyFont="1" applyFill="1" applyBorder="1" applyAlignment="1">
      <alignment horizontal="center"/>
    </xf>
    <xf numFmtId="0" fontId="6" fillId="30" borderId="53" xfId="0" applyFont="1" applyFill="1" applyBorder="1" applyAlignment="1">
      <alignment horizontal="center"/>
    </xf>
    <xf numFmtId="0" fontId="3" fillId="35" borderId="0" xfId="56" applyFont="1" applyFill="1" applyBorder="1" applyAlignment="1" applyProtection="1">
      <alignment horizontal="center" vertical="center"/>
      <protection/>
    </xf>
    <xf numFmtId="0" fontId="2" fillId="33" borderId="70" xfId="56" applyFont="1" applyFill="1" applyBorder="1" applyAlignment="1" applyProtection="1">
      <alignment horizontal="center"/>
      <protection/>
    </xf>
    <xf numFmtId="0" fontId="2" fillId="33" borderId="71" xfId="56" applyFont="1" applyFill="1" applyBorder="1" applyAlignment="1" applyProtection="1">
      <alignment horizontal="center"/>
      <protection/>
    </xf>
    <xf numFmtId="0" fontId="0" fillId="0" borderId="72" xfId="0" applyBorder="1" applyAlignment="1">
      <alignment/>
    </xf>
    <xf numFmtId="0" fontId="2" fillId="33" borderId="28" xfId="56" applyFont="1" applyFill="1" applyBorder="1" applyAlignment="1" applyProtection="1">
      <alignment horizontal="center"/>
      <protection/>
    </xf>
    <xf numFmtId="0" fontId="2" fillId="33" borderId="54" xfId="56" applyFont="1" applyFill="1" applyBorder="1" applyAlignment="1" applyProtection="1">
      <alignment horizontal="center"/>
      <protection/>
    </xf>
    <xf numFmtId="0" fontId="0" fillId="0" borderId="40" xfId="0" applyBorder="1" applyAlignment="1">
      <alignment/>
    </xf>
    <xf numFmtId="0" fontId="2" fillId="33" borderId="18" xfId="56" applyFont="1" applyFill="1" applyBorder="1" applyAlignment="1" applyProtection="1">
      <alignment horizontal="center"/>
      <protection/>
    </xf>
    <xf numFmtId="0" fontId="2" fillId="33" borderId="27" xfId="56" applyFont="1" applyFill="1" applyBorder="1" applyAlignment="1" applyProtection="1">
      <alignment horizontal="center"/>
      <protection/>
    </xf>
    <xf numFmtId="0" fontId="0" fillId="0" borderId="20" xfId="0" applyBorder="1" applyAlignment="1">
      <alignment/>
    </xf>
    <xf numFmtId="0" fontId="2" fillId="35" borderId="0" xfId="56" applyFont="1" applyFill="1" applyBorder="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NCAABracket2003" xfId="56"/>
    <cellStyle name="Normal_NCAAPool2007_macroless_v1-0" xfId="57"/>
    <cellStyle name="Note" xfId="58"/>
    <cellStyle name="Output" xfId="59"/>
    <cellStyle name="Percent" xfId="60"/>
    <cellStyle name="Title" xfId="61"/>
    <cellStyle name="Total" xfId="62"/>
    <cellStyle name="Warning Text" xfId="63"/>
  </cellStyles>
  <dxfs count="239">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auto="1"/>
      </font>
      <fill>
        <patternFill patternType="none">
          <fgColor indexed="64"/>
          <bgColor indexed="65"/>
        </patternFill>
      </fill>
      <border>
        <left style="thin"/>
        <right/>
        <top/>
        <bottom style="thin"/>
      </border>
    </dxf>
    <dxf>
      <font>
        <b val="0"/>
        <i val="0"/>
        <color auto="1"/>
      </font>
      <fill>
        <patternFill patternType="none">
          <fgColor indexed="64"/>
          <bgColor indexed="65"/>
        </patternFill>
      </fill>
      <border>
        <left/>
        <right style="thin"/>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style="thin"/>
        <right/>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style="thin"/>
        <right/>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style="thin"/>
        <right/>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style="thin"/>
        <right/>
        <top/>
        <bottom style="thin"/>
      </border>
    </dxf>
    <dxf>
      <font>
        <b val="0"/>
        <i val="0"/>
        <color auto="1"/>
      </font>
      <fill>
        <patternFill patternType="none">
          <fgColor indexed="64"/>
          <bgColor indexed="65"/>
        </patternFill>
      </fill>
      <border>
        <left style="thin"/>
        <right/>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style="thin"/>
        <right/>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style="thin"/>
        <right/>
        <top/>
        <bottom style="thin"/>
      </border>
    </dxf>
    <dxf>
      <font>
        <b val="0"/>
        <i val="0"/>
        <color auto="1"/>
      </font>
      <fill>
        <patternFill patternType="none">
          <fgColor indexed="64"/>
          <bgColor indexed="65"/>
        </patternFill>
      </fill>
      <border>
        <left style="thin"/>
        <right/>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style="thin"/>
        <right/>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style="thin"/>
        <right/>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style="thin"/>
        <right/>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style="thin"/>
        <right/>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style="thin"/>
        <right/>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style="thin"/>
        <right/>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style="thin"/>
        <right/>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right style="thin"/>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right style="thin"/>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right style="thin"/>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right style="thin"/>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right style="thin"/>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right style="thin"/>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right style="thin"/>
        <top/>
        <bottom style="thin"/>
      </border>
    </dxf>
    <dxf>
      <font>
        <b val="0"/>
        <i val="0"/>
        <color auto="1"/>
      </font>
      <fill>
        <patternFill patternType="none">
          <fgColor indexed="64"/>
          <bgColor indexed="65"/>
        </patternFill>
      </fill>
      <border>
        <left/>
        <right style="thin"/>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right style="thin"/>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right style="thin"/>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right style="thin"/>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right style="thin"/>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right style="thin"/>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right style="thin"/>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right style="thin"/>
        <top/>
        <bottom style="thin"/>
      </border>
    </dxf>
    <dxf>
      <font>
        <color indexed="9"/>
      </font>
    </dxf>
    <dxf>
      <font>
        <color indexed="10"/>
      </font>
    </dxf>
    <dxf>
      <font>
        <color indexed="10"/>
      </font>
    </dxf>
    <dxf>
      <font>
        <b/>
        <i val="0"/>
        <color auto="1"/>
      </font>
      <fill>
        <patternFill patternType="none">
          <bgColor indexed="65"/>
        </patternFill>
      </fill>
      <border>
        <left/>
        <right/>
        <top/>
        <bottom style="thin"/>
      </border>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53"/>
      </font>
    </dxf>
    <dxf>
      <font>
        <color indexed="10"/>
      </font>
    </dxf>
    <dxf>
      <font>
        <color indexed="17"/>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auto="1"/>
      </font>
      <fill>
        <patternFill patternType="none">
          <fgColor indexed="64"/>
          <bgColor indexed="65"/>
        </patternFill>
      </fill>
      <border>
        <left style="thin"/>
        <right/>
        <top/>
        <bottom style="thin"/>
      </border>
    </dxf>
    <dxf>
      <font>
        <b val="0"/>
        <i val="0"/>
        <color auto="1"/>
      </font>
      <fill>
        <patternFill patternType="none">
          <fgColor indexed="64"/>
          <bgColor indexed="65"/>
        </patternFill>
      </fill>
      <border>
        <left/>
        <right style="thin"/>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style="thin"/>
        <right/>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style="thin"/>
        <right/>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style="thin"/>
        <right/>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style="thin"/>
        <right/>
        <top/>
        <bottom style="thin"/>
      </border>
    </dxf>
    <dxf>
      <font>
        <b val="0"/>
        <i val="0"/>
        <color auto="1"/>
      </font>
      <fill>
        <patternFill patternType="none">
          <fgColor indexed="64"/>
          <bgColor indexed="65"/>
        </patternFill>
      </fill>
      <border>
        <left style="thin"/>
        <right/>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style="thin"/>
        <right/>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style="thin"/>
        <right/>
        <top/>
        <bottom style="thin"/>
      </border>
    </dxf>
    <dxf>
      <font>
        <b val="0"/>
        <i val="0"/>
        <color auto="1"/>
      </font>
      <fill>
        <patternFill patternType="none">
          <fgColor indexed="64"/>
          <bgColor indexed="65"/>
        </patternFill>
      </fill>
      <border>
        <left style="thin"/>
        <right/>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style="thin"/>
        <right/>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style="thin"/>
        <right/>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style="thin"/>
        <right/>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style="thin"/>
        <right/>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style="thin"/>
        <right/>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style="thin"/>
        <right/>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style="thin"/>
        <right/>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right style="thin"/>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right style="thin"/>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right style="thin"/>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right style="thin"/>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right style="thin"/>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right style="thin"/>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right style="thin"/>
        <top/>
        <bottom style="thin"/>
      </border>
    </dxf>
    <dxf>
      <font>
        <b val="0"/>
        <i val="0"/>
        <color auto="1"/>
      </font>
      <fill>
        <patternFill patternType="none">
          <fgColor indexed="64"/>
          <bgColor indexed="65"/>
        </patternFill>
      </fill>
      <border>
        <left/>
        <right style="thin"/>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right style="thin"/>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right style="thin"/>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right style="thin"/>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right style="thin"/>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right style="thin"/>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right style="thin"/>
        <top/>
        <bottom style="thin"/>
      </border>
    </dxf>
    <dxf>
      <font>
        <b val="0"/>
        <i val="0"/>
        <color auto="1"/>
      </font>
      <fill>
        <patternFill patternType="none">
          <fgColor indexed="64"/>
          <bgColor indexed="65"/>
        </patternFill>
      </fill>
      <border>
        <left style="thin"/>
        <right style="thin"/>
        <top/>
        <bottom style="thin"/>
      </border>
    </dxf>
    <dxf>
      <font>
        <b val="0"/>
        <i val="0"/>
        <color auto="1"/>
      </font>
      <fill>
        <patternFill patternType="none">
          <fgColor indexed="64"/>
          <bgColor indexed="65"/>
        </patternFill>
      </fill>
      <border>
        <left/>
        <right style="thin"/>
        <top/>
        <bottom style="thin"/>
      </border>
    </dxf>
    <dxf>
      <font>
        <b/>
        <i val="0"/>
        <color indexed="12"/>
      </font>
    </dxf>
    <dxf>
      <font>
        <b/>
        <i val="0"/>
        <color indexed="12"/>
      </font>
    </dxf>
    <dxf>
      <font>
        <b/>
        <i val="0"/>
        <color indexed="12"/>
      </font>
    </dxf>
    <dxf>
      <font>
        <b/>
        <i val="0"/>
        <color indexed="12"/>
      </font>
    </dxf>
    <dxf>
      <font>
        <b/>
        <i val="0"/>
        <color indexed="12"/>
      </font>
    </dxf>
    <dxf>
      <font>
        <b/>
        <i val="0"/>
        <color indexed="12"/>
      </font>
    </dxf>
    <dxf>
      <font>
        <b/>
        <i val="0"/>
        <color indexed="12"/>
      </font>
    </dxf>
    <dxf>
      <font>
        <b/>
        <i val="0"/>
        <color indexed="12"/>
      </font>
    </dxf>
    <dxf>
      <font>
        <b/>
        <i val="0"/>
        <color indexed="12"/>
      </font>
    </dxf>
    <dxf>
      <font>
        <b/>
        <i val="0"/>
        <color indexed="12"/>
      </font>
    </dxf>
    <dxf>
      <font>
        <b/>
        <i val="0"/>
        <color indexed="12"/>
      </font>
    </dxf>
    <dxf>
      <font>
        <b val="0"/>
        <i val="0"/>
        <color auto="1"/>
      </font>
      <fill>
        <patternFill patternType="none">
          <fgColor indexed="64"/>
          <bgColor indexed="65"/>
        </patternFill>
      </fill>
      <border>
        <left>
          <color rgb="FF000000"/>
        </left>
        <right style="thin">
          <color rgb="FF000000"/>
        </right>
        <top/>
        <bottom style="thin">
          <color rgb="FF000000"/>
        </bottom>
      </border>
    </dxf>
    <dxf>
      <font>
        <b val="0"/>
        <i val="0"/>
        <color auto="1"/>
      </font>
      <fill>
        <patternFill patternType="none">
          <fgColor indexed="64"/>
          <bgColor indexed="65"/>
        </patternFill>
      </fill>
      <border>
        <left style="thin">
          <color rgb="FF000000"/>
        </left>
        <right style="thin">
          <color rgb="FF000000"/>
        </right>
        <top/>
        <bottom style="thin">
          <color rgb="FF000000"/>
        </bottom>
      </border>
    </dxf>
    <dxf>
      <font>
        <b val="0"/>
        <i val="0"/>
        <color auto="1"/>
      </font>
      <fill>
        <patternFill patternType="none">
          <fgColor indexed="64"/>
          <bgColor indexed="65"/>
        </patternFill>
      </fill>
      <border>
        <left style="thin">
          <color rgb="FF000000"/>
        </left>
        <right>
          <color rgb="FF000000"/>
        </right>
        <top/>
        <bottom style="thin">
          <color rgb="FF000000"/>
        </bottom>
      </border>
    </dxf>
    <dxf>
      <font>
        <b/>
        <i val="0"/>
        <color auto="1"/>
      </font>
      <fill>
        <patternFill patternType="none">
          <bgColor indexed="65"/>
        </patternFill>
      </fill>
      <border>
        <left>
          <color rgb="FF000000"/>
        </left>
        <right>
          <color rgb="FF000000"/>
        </right>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1.png" /><Relationship Id="rId3" Type="http://schemas.openxmlformats.org/officeDocument/2006/relationships/image" Target="../media/image3.png" /><Relationship Id="rId4"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50</xdr:row>
      <xdr:rowOff>66675</xdr:rowOff>
    </xdr:from>
    <xdr:to>
      <xdr:col>3</xdr:col>
      <xdr:colOff>228600</xdr:colOff>
      <xdr:row>60</xdr:row>
      <xdr:rowOff>76200</xdr:rowOff>
    </xdr:to>
    <xdr:sp>
      <xdr:nvSpPr>
        <xdr:cNvPr id="1" name="TextBox 1"/>
        <xdr:cNvSpPr txBox="1">
          <a:spLocks noChangeArrowheads="1"/>
        </xdr:cNvSpPr>
      </xdr:nvSpPr>
      <xdr:spPr>
        <a:xfrm>
          <a:off x="123825" y="6753225"/>
          <a:ext cx="1847850" cy="1314450"/>
        </a:xfrm>
        <a:prstGeom prst="rect">
          <a:avLst/>
        </a:prstGeom>
        <a:solidFill>
          <a:srgbClr val="FDEADA"/>
        </a:solidFill>
        <a:ln w="3175" cmpd="sng">
          <a:solidFill>
            <a:srgbClr val="000000"/>
          </a:solidFill>
          <a:headEnd type="none"/>
          <a:tailEnd type="none"/>
        </a:ln>
      </xdr:spPr>
      <xdr:txBody>
        <a:bodyPr vertOverflow="clip" wrap="square"/>
        <a:p>
          <a:pPr algn="ctr">
            <a:defRPr/>
          </a:pPr>
          <a:r>
            <a:rPr lang="en-US" cap="none" sz="900" b="1" i="0" u="none" baseline="0">
              <a:solidFill>
                <a:srgbClr val="000000"/>
              </a:solidFill>
              <a:latin typeface="Arial Narrow"/>
              <a:ea typeface="Arial Narrow"/>
              <a:cs typeface="Arial Narrow"/>
            </a:rPr>
            <a:t>BONUS PTS PER SEED
</a:t>
          </a:r>
          <a:r>
            <a:rPr lang="en-US" cap="none" sz="900" b="0" i="0" u="none" baseline="0">
              <a:solidFill>
                <a:srgbClr val="000000"/>
              </a:solidFill>
              <a:latin typeface="Arial Narrow"/>
              <a:ea typeface="Arial Narrow"/>
              <a:cs typeface="Arial Narrow"/>
            </a:rPr>
            <a:t>Earned for each win
</a:t>
          </a:r>
          <a:r>
            <a:rPr lang="en-US" cap="none" sz="700" b="1" i="0" u="none" baseline="0">
              <a:solidFill>
                <a:srgbClr val="000000"/>
              </a:solidFill>
              <a:latin typeface="Arial Narrow"/>
              <a:ea typeface="Arial Narrow"/>
              <a:cs typeface="Arial Narrow"/>
            </a:rPr>
            <a:t>Seed 1 </a:t>
          </a:r>
          <a:r>
            <a:rPr lang="en-US" cap="none" sz="700" b="0" i="0" u="none" baseline="0">
              <a:solidFill>
                <a:srgbClr val="000000"/>
              </a:solidFill>
              <a:latin typeface="Arial Narrow"/>
              <a:ea typeface="Arial Narrow"/>
              <a:cs typeface="Arial Narrow"/>
            </a:rPr>
            <a:t>(0</a:t>
          </a:r>
          <a:r>
            <a:rPr lang="en-US" cap="none" sz="700" b="0" i="0" u="none" baseline="0">
              <a:solidFill>
                <a:srgbClr val="000000"/>
              </a:solidFill>
              <a:latin typeface="Arial Narrow"/>
              <a:ea typeface="Arial Narrow"/>
              <a:cs typeface="Arial Narrow"/>
            </a:rPr>
            <a:t> bonus pts)     </a:t>
          </a:r>
          <a:r>
            <a:rPr lang="en-US" cap="none" sz="700" b="1" i="0" u="none" baseline="0">
              <a:solidFill>
                <a:srgbClr val="000000"/>
              </a:solidFill>
              <a:latin typeface="Arial Narrow"/>
              <a:ea typeface="Arial Narrow"/>
              <a:cs typeface="Arial Narrow"/>
            </a:rPr>
            <a:t>Seed 2 </a:t>
          </a:r>
          <a:r>
            <a:rPr lang="en-US" cap="none" sz="700" b="0" i="0" u="none" baseline="0">
              <a:solidFill>
                <a:srgbClr val="000000"/>
              </a:solidFill>
              <a:latin typeface="Arial Narrow"/>
              <a:ea typeface="Arial Narrow"/>
              <a:cs typeface="Arial Narrow"/>
            </a:rPr>
            <a:t>(0 bonus pts)</a:t>
          </a:r>
          <a:r>
            <a:rPr lang="en-US" cap="none" sz="700" b="0" i="0" u="none" baseline="0">
              <a:solidFill>
                <a:srgbClr val="FFFFFF"/>
              </a:solidFill>
              <a:latin typeface="Arial Narrow"/>
              <a:ea typeface="Arial Narrow"/>
              <a:cs typeface="Arial Narrow"/>
            </a:rPr>
            <a:t>
</a:t>
          </a:r>
          <a:r>
            <a:rPr lang="en-US" cap="none" sz="700" b="1" i="0" u="none" baseline="0">
              <a:solidFill>
                <a:srgbClr val="000000"/>
              </a:solidFill>
              <a:latin typeface="Arial Narrow"/>
              <a:ea typeface="Arial Narrow"/>
              <a:cs typeface="Arial Narrow"/>
            </a:rPr>
            <a:t>Seed 3 </a:t>
          </a:r>
          <a:r>
            <a:rPr lang="en-US" cap="none" sz="700" b="0" i="0" u="none" baseline="0">
              <a:solidFill>
                <a:srgbClr val="000000"/>
              </a:solidFill>
              <a:latin typeface="Arial Narrow"/>
              <a:ea typeface="Arial Narrow"/>
              <a:cs typeface="Arial Narrow"/>
            </a:rPr>
            <a:t>(0 bonus pts)     </a:t>
          </a:r>
          <a:r>
            <a:rPr lang="en-US" cap="none" sz="700" b="1" i="0" u="none" baseline="0">
              <a:solidFill>
                <a:srgbClr val="000000"/>
              </a:solidFill>
              <a:latin typeface="Arial Narrow"/>
              <a:ea typeface="Arial Narrow"/>
              <a:cs typeface="Arial Narrow"/>
            </a:rPr>
            <a:t>Seed</a:t>
          </a:r>
          <a:r>
            <a:rPr lang="en-US" cap="none" sz="700" b="1" i="0" u="none" baseline="0">
              <a:solidFill>
                <a:srgbClr val="000000"/>
              </a:solidFill>
              <a:latin typeface="Arial Narrow"/>
              <a:ea typeface="Arial Narrow"/>
              <a:cs typeface="Arial Narrow"/>
            </a:rPr>
            <a:t> 4</a:t>
          </a:r>
          <a:r>
            <a:rPr lang="en-US" cap="none" sz="700" b="1" i="0" u="none" baseline="0">
              <a:solidFill>
                <a:srgbClr val="000000"/>
              </a:solidFill>
              <a:latin typeface="Arial Narrow"/>
              <a:ea typeface="Arial Narrow"/>
              <a:cs typeface="Arial Narrow"/>
            </a:rPr>
            <a:t> </a:t>
          </a:r>
          <a:r>
            <a:rPr lang="en-US" cap="none" sz="700" b="0" i="0" u="none" baseline="0">
              <a:solidFill>
                <a:srgbClr val="000000"/>
              </a:solidFill>
              <a:latin typeface="Arial Narrow"/>
              <a:ea typeface="Arial Narrow"/>
              <a:cs typeface="Arial Narrow"/>
            </a:rPr>
            <a:t>(1 bonus pts)
</a:t>
          </a:r>
          <a:r>
            <a:rPr lang="en-US" cap="none" sz="700" b="1" i="0" u="none" baseline="0">
              <a:solidFill>
                <a:srgbClr val="000000"/>
              </a:solidFill>
              <a:latin typeface="Arial Narrow"/>
              <a:ea typeface="Arial Narrow"/>
              <a:cs typeface="Arial Narrow"/>
            </a:rPr>
            <a:t>Seed 5 </a:t>
          </a:r>
          <a:r>
            <a:rPr lang="en-US" cap="none" sz="700" b="0" i="0" u="none" baseline="0">
              <a:solidFill>
                <a:srgbClr val="000000"/>
              </a:solidFill>
              <a:latin typeface="Arial Narrow"/>
              <a:ea typeface="Arial Narrow"/>
              <a:cs typeface="Arial Narrow"/>
            </a:rPr>
            <a:t>(2 bonus pts)     </a:t>
          </a:r>
          <a:r>
            <a:rPr lang="en-US" cap="none" sz="700" b="1" i="0" u="none" baseline="0">
              <a:solidFill>
                <a:srgbClr val="000000"/>
              </a:solidFill>
              <a:latin typeface="Arial Narrow"/>
              <a:ea typeface="Arial Narrow"/>
              <a:cs typeface="Arial Narrow"/>
            </a:rPr>
            <a:t>Seed 6</a:t>
          </a:r>
          <a:r>
            <a:rPr lang="en-US" cap="none" sz="700" b="0" i="0" u="none" baseline="0">
              <a:solidFill>
                <a:srgbClr val="000000"/>
              </a:solidFill>
              <a:latin typeface="Arial Narrow"/>
              <a:ea typeface="Arial Narrow"/>
              <a:cs typeface="Arial Narrow"/>
            </a:rPr>
            <a:t> (3 bonus pts)
</a:t>
          </a:r>
          <a:r>
            <a:rPr lang="en-US" cap="none" sz="700" b="1" i="0" u="none" baseline="0">
              <a:solidFill>
                <a:srgbClr val="000000"/>
              </a:solidFill>
              <a:latin typeface="Arial Narrow"/>
              <a:ea typeface="Arial Narrow"/>
              <a:cs typeface="Arial Narrow"/>
            </a:rPr>
            <a:t>Seed 7</a:t>
          </a:r>
          <a:r>
            <a:rPr lang="en-US" cap="none" sz="700" b="0" i="0" u="none" baseline="0">
              <a:solidFill>
                <a:srgbClr val="000000"/>
              </a:solidFill>
              <a:latin typeface="Arial Narrow"/>
              <a:ea typeface="Arial Narrow"/>
              <a:cs typeface="Arial Narrow"/>
            </a:rPr>
            <a:t> (5 bonus pts)     </a:t>
          </a:r>
          <a:r>
            <a:rPr lang="en-US" cap="none" sz="700" b="1" i="0" u="none" baseline="0">
              <a:solidFill>
                <a:srgbClr val="000000"/>
              </a:solidFill>
              <a:latin typeface="Arial Narrow"/>
              <a:ea typeface="Arial Narrow"/>
              <a:cs typeface="Arial Narrow"/>
            </a:rPr>
            <a:t>Seed 8</a:t>
          </a:r>
          <a:r>
            <a:rPr lang="en-US" cap="none" sz="700" b="0" i="0" u="none" baseline="0">
              <a:solidFill>
                <a:srgbClr val="000000"/>
              </a:solidFill>
              <a:latin typeface="Arial Narrow"/>
              <a:ea typeface="Arial Narrow"/>
              <a:cs typeface="Arial Narrow"/>
            </a:rPr>
            <a:t> (6 bonus pts)
</a:t>
          </a:r>
          <a:r>
            <a:rPr lang="en-US" cap="none" sz="700" b="1" i="0" u="none" baseline="0">
              <a:solidFill>
                <a:srgbClr val="000000"/>
              </a:solidFill>
              <a:latin typeface="Arial Narrow"/>
              <a:ea typeface="Arial Narrow"/>
              <a:cs typeface="Arial Narrow"/>
            </a:rPr>
            <a:t> </a:t>
          </a:r>
          <a:r>
            <a:rPr lang="en-US" cap="none" sz="700" b="1" i="0" u="none" baseline="0">
              <a:solidFill>
                <a:srgbClr val="000000"/>
              </a:solidFill>
              <a:latin typeface="Arial Narrow"/>
              <a:ea typeface="Arial Narrow"/>
              <a:cs typeface="Arial Narrow"/>
            </a:rPr>
            <a:t>  </a:t>
          </a:r>
          <a:r>
            <a:rPr lang="en-US" cap="none" sz="700" b="1" i="0" u="none" baseline="0">
              <a:solidFill>
                <a:srgbClr val="000000"/>
              </a:solidFill>
              <a:latin typeface="Arial Narrow"/>
              <a:ea typeface="Arial Narrow"/>
              <a:cs typeface="Arial Narrow"/>
            </a:rPr>
            <a:t>Seed 9</a:t>
          </a:r>
          <a:r>
            <a:rPr lang="en-US" cap="none" sz="700" b="0" i="0" u="none" baseline="0">
              <a:solidFill>
                <a:srgbClr val="000000"/>
              </a:solidFill>
              <a:latin typeface="Arial Narrow"/>
              <a:ea typeface="Arial Narrow"/>
              <a:cs typeface="Arial Narrow"/>
            </a:rPr>
            <a:t> (8</a:t>
          </a:r>
          <a:r>
            <a:rPr lang="en-US" cap="none" sz="700" b="0" i="0" u="none" baseline="0">
              <a:solidFill>
                <a:srgbClr val="000000"/>
              </a:solidFill>
              <a:latin typeface="Arial Narrow"/>
              <a:ea typeface="Arial Narrow"/>
              <a:cs typeface="Arial Narrow"/>
            </a:rPr>
            <a:t> </a:t>
          </a:r>
          <a:r>
            <a:rPr lang="en-US" cap="none" sz="700" b="0" i="0" u="none" baseline="0">
              <a:solidFill>
                <a:srgbClr val="000000"/>
              </a:solidFill>
              <a:latin typeface="Arial Narrow"/>
              <a:ea typeface="Arial Narrow"/>
              <a:cs typeface="Arial Narrow"/>
            </a:rPr>
            <a:t>bonus pts)      </a:t>
          </a:r>
          <a:r>
            <a:rPr lang="en-US" cap="none" sz="700" b="1" i="0" u="none" baseline="0">
              <a:solidFill>
                <a:srgbClr val="000000"/>
              </a:solidFill>
              <a:latin typeface="Arial Narrow"/>
              <a:ea typeface="Arial Narrow"/>
              <a:cs typeface="Arial Narrow"/>
            </a:rPr>
            <a:t>Seed 10 </a:t>
          </a:r>
          <a:r>
            <a:rPr lang="en-US" cap="none" sz="700" b="0" i="0" u="none" baseline="0">
              <a:solidFill>
                <a:srgbClr val="000000"/>
              </a:solidFill>
              <a:latin typeface="Arial Narrow"/>
              <a:ea typeface="Arial Narrow"/>
              <a:cs typeface="Arial Narrow"/>
            </a:rPr>
            <a:t>(10 bonus pts)
</a:t>
          </a:r>
          <a:r>
            <a:rPr lang="en-US" cap="none" sz="700" b="1" i="0" u="none" baseline="0">
              <a:solidFill>
                <a:srgbClr val="000000"/>
              </a:solidFill>
              <a:latin typeface="Arial Narrow"/>
              <a:ea typeface="Arial Narrow"/>
              <a:cs typeface="Arial Narrow"/>
            </a:rPr>
            <a:t> </a:t>
          </a:r>
          <a:r>
            <a:rPr lang="en-US" cap="none" sz="700" b="1" i="0" u="none" baseline="0">
              <a:solidFill>
                <a:srgbClr val="000000"/>
              </a:solidFill>
              <a:latin typeface="Arial Narrow"/>
              <a:ea typeface="Arial Narrow"/>
              <a:cs typeface="Arial Narrow"/>
            </a:rPr>
            <a:t> </a:t>
          </a:r>
          <a:r>
            <a:rPr lang="en-US" cap="none" sz="700" b="1" i="0" u="none" baseline="0">
              <a:solidFill>
                <a:srgbClr val="000000"/>
              </a:solidFill>
              <a:latin typeface="Arial Narrow"/>
              <a:ea typeface="Arial Narrow"/>
              <a:cs typeface="Arial Narrow"/>
            </a:rPr>
            <a:t>Seed 11 </a:t>
          </a:r>
          <a:r>
            <a:rPr lang="en-US" cap="none" sz="700" b="0" i="0" u="none" baseline="0">
              <a:solidFill>
                <a:srgbClr val="000000"/>
              </a:solidFill>
              <a:latin typeface="Arial Narrow"/>
              <a:ea typeface="Arial Narrow"/>
              <a:cs typeface="Arial Narrow"/>
            </a:rPr>
            <a:t>(12 bonus pts)   </a:t>
          </a:r>
          <a:r>
            <a:rPr lang="en-US" cap="none" sz="700" b="1" i="0" u="none" baseline="0">
              <a:solidFill>
                <a:srgbClr val="000000"/>
              </a:solidFill>
              <a:latin typeface="Arial Narrow"/>
              <a:ea typeface="Arial Narrow"/>
              <a:cs typeface="Arial Narrow"/>
            </a:rPr>
            <a:t>Seed 12 </a:t>
          </a:r>
          <a:r>
            <a:rPr lang="en-US" cap="none" sz="700" b="0" i="0" u="none" baseline="0">
              <a:solidFill>
                <a:srgbClr val="000000"/>
              </a:solidFill>
              <a:latin typeface="Arial Narrow"/>
              <a:ea typeface="Arial Narrow"/>
              <a:cs typeface="Arial Narrow"/>
            </a:rPr>
            <a:t>(14 bonus pts)
</a:t>
          </a:r>
          <a:r>
            <a:rPr lang="en-US" cap="none" sz="700" b="1" i="0" u="none" baseline="0">
              <a:solidFill>
                <a:srgbClr val="000000"/>
              </a:solidFill>
              <a:latin typeface="Arial Narrow"/>
              <a:ea typeface="Arial Narrow"/>
              <a:cs typeface="Arial Narrow"/>
            </a:rPr>
            <a:t>Seed 13 </a:t>
          </a:r>
          <a:r>
            <a:rPr lang="en-US" cap="none" sz="700" b="0" i="0" u="none" baseline="0">
              <a:solidFill>
                <a:srgbClr val="000000"/>
              </a:solidFill>
              <a:latin typeface="Arial Narrow"/>
              <a:ea typeface="Arial Narrow"/>
              <a:cs typeface="Arial Narrow"/>
            </a:rPr>
            <a:t>(16 bonus pts)     </a:t>
          </a:r>
          <a:r>
            <a:rPr lang="en-US" cap="none" sz="700" b="1" i="0" u="none" baseline="0">
              <a:solidFill>
                <a:srgbClr val="000000"/>
              </a:solidFill>
              <a:latin typeface="Arial Narrow"/>
              <a:ea typeface="Arial Narrow"/>
              <a:cs typeface="Arial Narrow"/>
            </a:rPr>
            <a:t>Seed 14 </a:t>
          </a:r>
          <a:r>
            <a:rPr lang="en-US" cap="none" sz="700" b="0" i="0" u="none" baseline="0">
              <a:solidFill>
                <a:srgbClr val="000000"/>
              </a:solidFill>
              <a:latin typeface="Arial Narrow"/>
              <a:ea typeface="Arial Narrow"/>
              <a:cs typeface="Arial Narrow"/>
            </a:rPr>
            <a:t>(18 bonus pts)
</a:t>
          </a:r>
          <a:r>
            <a:rPr lang="en-US" cap="none" sz="700" b="1" i="0" u="none" baseline="0">
              <a:solidFill>
                <a:srgbClr val="000000"/>
              </a:solidFill>
              <a:latin typeface="Arial Narrow"/>
              <a:ea typeface="Arial Narrow"/>
              <a:cs typeface="Arial Narrow"/>
            </a:rPr>
            <a:t>Seed 15</a:t>
          </a:r>
          <a:r>
            <a:rPr lang="en-US" cap="none" sz="700" b="1" i="0" u="none" baseline="0">
              <a:solidFill>
                <a:srgbClr val="000000"/>
              </a:solidFill>
              <a:latin typeface="Arial Narrow"/>
              <a:ea typeface="Arial Narrow"/>
              <a:cs typeface="Arial Narrow"/>
            </a:rPr>
            <a:t> </a:t>
          </a:r>
          <a:r>
            <a:rPr lang="en-US" cap="none" sz="700" b="0" i="0" u="none" baseline="0">
              <a:solidFill>
                <a:srgbClr val="000000"/>
              </a:solidFill>
              <a:latin typeface="Arial Narrow"/>
              <a:ea typeface="Arial Narrow"/>
              <a:cs typeface="Arial Narrow"/>
            </a:rPr>
            <a:t>(20 bonus pts)     </a:t>
          </a:r>
          <a:r>
            <a:rPr lang="en-US" cap="none" sz="700" b="1" i="0" u="none" baseline="0">
              <a:solidFill>
                <a:srgbClr val="000000"/>
              </a:solidFill>
              <a:latin typeface="Arial Narrow"/>
              <a:ea typeface="Arial Narrow"/>
              <a:cs typeface="Arial Narrow"/>
            </a:rPr>
            <a:t>Seed 16 </a:t>
          </a:r>
          <a:r>
            <a:rPr lang="en-US" cap="none" sz="700" b="0" i="0" u="none" baseline="0">
              <a:solidFill>
                <a:srgbClr val="000000"/>
              </a:solidFill>
              <a:latin typeface="Arial Narrow"/>
              <a:ea typeface="Arial Narrow"/>
              <a:cs typeface="Arial Narrow"/>
            </a:rPr>
            <a:t>(40 bonus pts)
</a:t>
          </a:r>
          <a:r>
            <a:rPr lang="en-US" cap="none" sz="1100" b="0" i="0" u="none" baseline="0">
              <a:solidFill>
                <a:srgbClr val="FFFFFF"/>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100" b="0" i="0" u="none" baseline="0">
              <a:solidFill>
                <a:srgbClr val="FFFFFF"/>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100" b="0" i="0" u="none" baseline="0">
              <a:solidFill>
                <a:srgbClr val="FFFFFF"/>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76200</xdr:colOff>
      <xdr:row>68</xdr:row>
      <xdr:rowOff>28575</xdr:rowOff>
    </xdr:from>
    <xdr:to>
      <xdr:col>15</xdr:col>
      <xdr:colOff>590550</xdr:colOff>
      <xdr:row>71</xdr:row>
      <xdr:rowOff>9525</xdr:rowOff>
    </xdr:to>
    <xdr:pic>
      <xdr:nvPicPr>
        <xdr:cNvPr id="1" name="Picture 1"/>
        <xdr:cNvPicPr preferRelativeResize="1">
          <a:picLocks noChangeAspect="1"/>
        </xdr:cNvPicPr>
      </xdr:nvPicPr>
      <xdr:blipFill>
        <a:blip r:embed="rId1"/>
        <a:srcRect l="13043" t="11045" r="13664" b="29069"/>
        <a:stretch>
          <a:fillRect/>
        </a:stretch>
      </xdr:blipFill>
      <xdr:spPr>
        <a:xfrm>
          <a:off x="7048500" y="9163050"/>
          <a:ext cx="514350" cy="428625"/>
        </a:xfrm>
        <a:prstGeom prst="rect">
          <a:avLst/>
        </a:prstGeom>
        <a:noFill/>
        <a:ln w="1" cmpd="sng">
          <a:noFill/>
        </a:ln>
      </xdr:spPr>
    </xdr:pic>
    <xdr:clientData/>
  </xdr:twoCellAnchor>
  <xdr:twoCellAnchor editAs="oneCell">
    <xdr:from>
      <xdr:col>7</xdr:col>
      <xdr:colOff>161925</xdr:colOff>
      <xdr:row>68</xdr:row>
      <xdr:rowOff>38100</xdr:rowOff>
    </xdr:from>
    <xdr:to>
      <xdr:col>7</xdr:col>
      <xdr:colOff>590550</xdr:colOff>
      <xdr:row>71</xdr:row>
      <xdr:rowOff>47625</xdr:rowOff>
    </xdr:to>
    <xdr:pic>
      <xdr:nvPicPr>
        <xdr:cNvPr id="2" name="Picture 2"/>
        <xdr:cNvPicPr preferRelativeResize="1">
          <a:picLocks noChangeAspect="1"/>
        </xdr:cNvPicPr>
      </xdr:nvPicPr>
      <xdr:blipFill>
        <a:blip r:embed="rId2"/>
        <a:srcRect l="28111" t="19999" r="30874" b="42544"/>
        <a:stretch>
          <a:fillRect/>
        </a:stretch>
      </xdr:blipFill>
      <xdr:spPr>
        <a:xfrm>
          <a:off x="3362325" y="9172575"/>
          <a:ext cx="428625" cy="457200"/>
        </a:xfrm>
        <a:prstGeom prst="rect">
          <a:avLst/>
        </a:prstGeom>
        <a:noFill/>
        <a:ln w="1" cmpd="sng">
          <a:noFill/>
        </a:ln>
      </xdr:spPr>
    </xdr:pic>
    <xdr:clientData/>
  </xdr:twoCellAnchor>
  <xdr:twoCellAnchor editAs="oneCell">
    <xdr:from>
      <xdr:col>19</xdr:col>
      <xdr:colOff>114300</xdr:colOff>
      <xdr:row>35</xdr:row>
      <xdr:rowOff>38100</xdr:rowOff>
    </xdr:from>
    <xdr:to>
      <xdr:col>19</xdr:col>
      <xdr:colOff>581025</xdr:colOff>
      <xdr:row>38</xdr:row>
      <xdr:rowOff>28575</xdr:rowOff>
    </xdr:to>
    <xdr:pic>
      <xdr:nvPicPr>
        <xdr:cNvPr id="3" name="Picture 3"/>
        <xdr:cNvPicPr preferRelativeResize="1">
          <a:picLocks noChangeAspect="1"/>
        </xdr:cNvPicPr>
      </xdr:nvPicPr>
      <xdr:blipFill>
        <a:blip r:embed="rId3"/>
        <a:srcRect l="18345" t="5978" r="40646" b="38586"/>
        <a:stretch>
          <a:fillRect/>
        </a:stretch>
      </xdr:blipFill>
      <xdr:spPr>
        <a:xfrm>
          <a:off x="8991600" y="4714875"/>
          <a:ext cx="466725" cy="400050"/>
        </a:xfrm>
        <a:prstGeom prst="rect">
          <a:avLst/>
        </a:prstGeom>
        <a:noFill/>
        <a:ln w="1" cmpd="sng">
          <a:noFill/>
        </a:ln>
      </xdr:spPr>
    </xdr:pic>
    <xdr:clientData/>
  </xdr:twoCellAnchor>
  <xdr:twoCellAnchor editAs="oneCell">
    <xdr:from>
      <xdr:col>15</xdr:col>
      <xdr:colOff>161925</xdr:colOff>
      <xdr:row>46</xdr:row>
      <xdr:rowOff>57150</xdr:rowOff>
    </xdr:from>
    <xdr:to>
      <xdr:col>15</xdr:col>
      <xdr:colOff>542925</xdr:colOff>
      <xdr:row>49</xdr:row>
      <xdr:rowOff>66675</xdr:rowOff>
    </xdr:to>
    <xdr:pic>
      <xdr:nvPicPr>
        <xdr:cNvPr id="4" name="Picture 1"/>
        <xdr:cNvPicPr preferRelativeResize="1">
          <a:picLocks noChangeAspect="1"/>
        </xdr:cNvPicPr>
      </xdr:nvPicPr>
      <xdr:blipFill>
        <a:blip r:embed="rId4"/>
        <a:srcRect l="21473" t="17897" r="37185" b="42028"/>
        <a:stretch>
          <a:fillRect/>
        </a:stretch>
      </xdr:blipFill>
      <xdr:spPr>
        <a:xfrm>
          <a:off x="7134225" y="6210300"/>
          <a:ext cx="381000" cy="419100"/>
        </a:xfrm>
        <a:prstGeom prst="rect">
          <a:avLst/>
        </a:prstGeom>
        <a:noFill/>
        <a:ln w="9525" cmpd="sng">
          <a:noFill/>
        </a:ln>
      </xdr:spPr>
    </xdr:pic>
    <xdr:clientData/>
  </xdr:twoCellAnchor>
  <xdr:twoCellAnchor editAs="oneCell">
    <xdr:from>
      <xdr:col>7</xdr:col>
      <xdr:colOff>219075</xdr:colOff>
      <xdr:row>57</xdr:row>
      <xdr:rowOff>38100</xdr:rowOff>
    </xdr:from>
    <xdr:to>
      <xdr:col>7</xdr:col>
      <xdr:colOff>542925</xdr:colOff>
      <xdr:row>59</xdr:row>
      <xdr:rowOff>123825</xdr:rowOff>
    </xdr:to>
    <xdr:pic>
      <xdr:nvPicPr>
        <xdr:cNvPr id="5" name="Picture 2"/>
        <xdr:cNvPicPr preferRelativeResize="1">
          <a:picLocks noChangeAspect="1"/>
        </xdr:cNvPicPr>
      </xdr:nvPicPr>
      <xdr:blipFill>
        <a:blip r:embed="rId5"/>
        <a:srcRect l="35942" t="26283" r="21205" b="14865"/>
        <a:stretch>
          <a:fillRect/>
        </a:stretch>
      </xdr:blipFill>
      <xdr:spPr>
        <a:xfrm>
          <a:off x="3419475" y="7667625"/>
          <a:ext cx="323850" cy="390525"/>
        </a:xfrm>
        <a:prstGeom prst="rect">
          <a:avLst/>
        </a:prstGeom>
        <a:noFill/>
        <a:ln w="9525" cmpd="sng">
          <a:noFill/>
        </a:ln>
      </xdr:spPr>
    </xdr:pic>
    <xdr:clientData/>
  </xdr:twoCellAnchor>
  <xdr:twoCellAnchor editAs="oneCell">
    <xdr:from>
      <xdr:col>19</xdr:col>
      <xdr:colOff>152400</xdr:colOff>
      <xdr:row>24</xdr:row>
      <xdr:rowOff>38100</xdr:rowOff>
    </xdr:from>
    <xdr:to>
      <xdr:col>19</xdr:col>
      <xdr:colOff>581025</xdr:colOff>
      <xdr:row>27</xdr:row>
      <xdr:rowOff>76200</xdr:rowOff>
    </xdr:to>
    <xdr:pic>
      <xdr:nvPicPr>
        <xdr:cNvPr id="6" name="Picture 3"/>
        <xdr:cNvPicPr preferRelativeResize="1">
          <a:picLocks noChangeAspect="1"/>
        </xdr:cNvPicPr>
      </xdr:nvPicPr>
      <xdr:blipFill>
        <a:blip r:embed="rId6"/>
        <a:srcRect l="12765" t="5882" r="14901" b="23536"/>
        <a:stretch>
          <a:fillRect/>
        </a:stretch>
      </xdr:blipFill>
      <xdr:spPr>
        <a:xfrm>
          <a:off x="9029700" y="3238500"/>
          <a:ext cx="428625" cy="447675"/>
        </a:xfrm>
        <a:prstGeom prst="rect">
          <a:avLst/>
        </a:prstGeom>
        <a:noFill/>
        <a:ln w="9525" cmpd="sng">
          <a:noFill/>
        </a:ln>
      </xdr:spPr>
    </xdr:pic>
    <xdr:clientData/>
  </xdr:twoCellAnchor>
  <xdr:twoCellAnchor editAs="oneCell">
    <xdr:from>
      <xdr:col>15</xdr:col>
      <xdr:colOff>161925</xdr:colOff>
      <xdr:row>13</xdr:row>
      <xdr:rowOff>38100</xdr:rowOff>
    </xdr:from>
    <xdr:to>
      <xdr:col>15</xdr:col>
      <xdr:colOff>581025</xdr:colOff>
      <xdr:row>16</xdr:row>
      <xdr:rowOff>76200</xdr:rowOff>
    </xdr:to>
    <xdr:pic>
      <xdr:nvPicPr>
        <xdr:cNvPr id="7" name="Picture 36"/>
        <xdr:cNvPicPr preferRelativeResize="1">
          <a:picLocks noChangeAspect="1"/>
        </xdr:cNvPicPr>
      </xdr:nvPicPr>
      <xdr:blipFill>
        <a:blip r:embed="rId6"/>
        <a:srcRect l="12765" t="5882" r="14901" b="23536"/>
        <a:stretch>
          <a:fillRect/>
        </a:stretch>
      </xdr:blipFill>
      <xdr:spPr>
        <a:xfrm>
          <a:off x="7134225" y="1762125"/>
          <a:ext cx="419100" cy="447675"/>
        </a:xfrm>
        <a:prstGeom prst="rect">
          <a:avLst/>
        </a:prstGeom>
        <a:noFill/>
        <a:ln w="9525" cmpd="sng">
          <a:noFill/>
        </a:ln>
      </xdr:spPr>
    </xdr:pic>
    <xdr:clientData/>
  </xdr:twoCellAnchor>
  <xdr:twoCellAnchor editAs="oneCell">
    <xdr:from>
      <xdr:col>19</xdr:col>
      <xdr:colOff>161925</xdr:colOff>
      <xdr:row>13</xdr:row>
      <xdr:rowOff>38100</xdr:rowOff>
    </xdr:from>
    <xdr:to>
      <xdr:col>19</xdr:col>
      <xdr:colOff>590550</xdr:colOff>
      <xdr:row>16</xdr:row>
      <xdr:rowOff>76200</xdr:rowOff>
    </xdr:to>
    <xdr:pic>
      <xdr:nvPicPr>
        <xdr:cNvPr id="8" name="Picture 37"/>
        <xdr:cNvPicPr preferRelativeResize="1">
          <a:picLocks noChangeAspect="1"/>
        </xdr:cNvPicPr>
      </xdr:nvPicPr>
      <xdr:blipFill>
        <a:blip r:embed="rId6"/>
        <a:srcRect l="12765" t="5882" r="14901" b="23536"/>
        <a:stretch>
          <a:fillRect/>
        </a:stretch>
      </xdr:blipFill>
      <xdr:spPr>
        <a:xfrm>
          <a:off x="9039225" y="1762125"/>
          <a:ext cx="428625" cy="447675"/>
        </a:xfrm>
        <a:prstGeom prst="rect">
          <a:avLst/>
        </a:prstGeom>
        <a:noFill/>
        <a:ln w="9525" cmpd="sng">
          <a:noFill/>
        </a:ln>
      </xdr:spPr>
    </xdr:pic>
    <xdr:clientData/>
  </xdr:twoCellAnchor>
  <xdr:twoCellAnchor editAs="oneCell">
    <xdr:from>
      <xdr:col>11</xdr:col>
      <xdr:colOff>180975</xdr:colOff>
      <xdr:row>46</xdr:row>
      <xdr:rowOff>47625</xdr:rowOff>
    </xdr:from>
    <xdr:to>
      <xdr:col>11</xdr:col>
      <xdr:colOff>561975</xdr:colOff>
      <xdr:row>49</xdr:row>
      <xdr:rowOff>38100</xdr:rowOff>
    </xdr:to>
    <xdr:pic>
      <xdr:nvPicPr>
        <xdr:cNvPr id="9" name="Picture 38"/>
        <xdr:cNvPicPr preferRelativeResize="1">
          <a:picLocks noChangeAspect="1"/>
        </xdr:cNvPicPr>
      </xdr:nvPicPr>
      <xdr:blipFill>
        <a:blip r:embed="rId4"/>
        <a:srcRect l="21473" t="17897" r="37185" b="42028"/>
        <a:stretch>
          <a:fillRect/>
        </a:stretch>
      </xdr:blipFill>
      <xdr:spPr>
        <a:xfrm>
          <a:off x="5267325" y="6200775"/>
          <a:ext cx="381000" cy="400050"/>
        </a:xfrm>
        <a:prstGeom prst="rect">
          <a:avLst/>
        </a:prstGeom>
        <a:noFill/>
        <a:ln w="9525" cmpd="sng">
          <a:noFill/>
        </a:ln>
      </xdr:spPr>
    </xdr:pic>
    <xdr:clientData/>
  </xdr:twoCellAnchor>
  <xdr:twoCellAnchor editAs="oneCell">
    <xdr:from>
      <xdr:col>27</xdr:col>
      <xdr:colOff>161925</xdr:colOff>
      <xdr:row>13</xdr:row>
      <xdr:rowOff>38100</xdr:rowOff>
    </xdr:from>
    <xdr:to>
      <xdr:col>27</xdr:col>
      <xdr:colOff>590550</xdr:colOff>
      <xdr:row>16</xdr:row>
      <xdr:rowOff>76200</xdr:rowOff>
    </xdr:to>
    <xdr:pic>
      <xdr:nvPicPr>
        <xdr:cNvPr id="10" name="Picture 39"/>
        <xdr:cNvPicPr preferRelativeResize="1">
          <a:picLocks noChangeAspect="1"/>
        </xdr:cNvPicPr>
      </xdr:nvPicPr>
      <xdr:blipFill>
        <a:blip r:embed="rId6"/>
        <a:srcRect l="12765" t="5882" r="14901" b="23536"/>
        <a:stretch>
          <a:fillRect/>
        </a:stretch>
      </xdr:blipFill>
      <xdr:spPr>
        <a:xfrm>
          <a:off x="12811125" y="1762125"/>
          <a:ext cx="428625" cy="447675"/>
        </a:xfrm>
        <a:prstGeom prst="rect">
          <a:avLst/>
        </a:prstGeom>
        <a:noFill/>
        <a:ln w="9525" cmpd="sng">
          <a:noFill/>
        </a:ln>
      </xdr:spPr>
    </xdr:pic>
    <xdr:clientData/>
  </xdr:twoCellAnchor>
  <xdr:twoCellAnchor editAs="oneCell">
    <xdr:from>
      <xdr:col>15</xdr:col>
      <xdr:colOff>161925</xdr:colOff>
      <xdr:row>2</xdr:row>
      <xdr:rowOff>38100</xdr:rowOff>
    </xdr:from>
    <xdr:to>
      <xdr:col>15</xdr:col>
      <xdr:colOff>581025</xdr:colOff>
      <xdr:row>5</xdr:row>
      <xdr:rowOff>76200</xdr:rowOff>
    </xdr:to>
    <xdr:pic>
      <xdr:nvPicPr>
        <xdr:cNvPr id="11" name="Picture 40"/>
        <xdr:cNvPicPr preferRelativeResize="1">
          <a:picLocks noChangeAspect="1"/>
        </xdr:cNvPicPr>
      </xdr:nvPicPr>
      <xdr:blipFill>
        <a:blip r:embed="rId6"/>
        <a:srcRect l="12765" t="5882" r="14901" b="23536"/>
        <a:stretch>
          <a:fillRect/>
        </a:stretch>
      </xdr:blipFill>
      <xdr:spPr>
        <a:xfrm>
          <a:off x="7134225" y="285750"/>
          <a:ext cx="419100" cy="447675"/>
        </a:xfrm>
        <a:prstGeom prst="rect">
          <a:avLst/>
        </a:prstGeom>
        <a:noFill/>
        <a:ln w="9525" cmpd="sng">
          <a:noFill/>
        </a:ln>
      </xdr:spPr>
    </xdr:pic>
    <xdr:clientData/>
  </xdr:twoCellAnchor>
  <xdr:twoCellAnchor editAs="oneCell">
    <xdr:from>
      <xdr:col>27</xdr:col>
      <xdr:colOff>161925</xdr:colOff>
      <xdr:row>24</xdr:row>
      <xdr:rowOff>38100</xdr:rowOff>
    </xdr:from>
    <xdr:to>
      <xdr:col>27</xdr:col>
      <xdr:colOff>590550</xdr:colOff>
      <xdr:row>27</xdr:row>
      <xdr:rowOff>76200</xdr:rowOff>
    </xdr:to>
    <xdr:pic>
      <xdr:nvPicPr>
        <xdr:cNvPr id="12" name="Picture 41"/>
        <xdr:cNvPicPr preferRelativeResize="1">
          <a:picLocks noChangeAspect="1"/>
        </xdr:cNvPicPr>
      </xdr:nvPicPr>
      <xdr:blipFill>
        <a:blip r:embed="rId6"/>
        <a:srcRect l="12765" t="5882" r="14901" b="23536"/>
        <a:stretch>
          <a:fillRect/>
        </a:stretch>
      </xdr:blipFill>
      <xdr:spPr>
        <a:xfrm>
          <a:off x="12811125" y="3238500"/>
          <a:ext cx="428625" cy="447675"/>
        </a:xfrm>
        <a:prstGeom prst="rect">
          <a:avLst/>
        </a:prstGeom>
        <a:noFill/>
        <a:ln w="9525" cmpd="sng">
          <a:noFill/>
        </a:ln>
      </xdr:spPr>
    </xdr:pic>
    <xdr:clientData/>
  </xdr:twoCellAnchor>
  <xdr:twoCellAnchor editAs="oneCell">
    <xdr:from>
      <xdr:col>3</xdr:col>
      <xdr:colOff>161925</xdr:colOff>
      <xdr:row>2</xdr:row>
      <xdr:rowOff>38100</xdr:rowOff>
    </xdr:from>
    <xdr:to>
      <xdr:col>3</xdr:col>
      <xdr:colOff>590550</xdr:colOff>
      <xdr:row>5</xdr:row>
      <xdr:rowOff>76200</xdr:rowOff>
    </xdr:to>
    <xdr:pic>
      <xdr:nvPicPr>
        <xdr:cNvPr id="13" name="Picture 42"/>
        <xdr:cNvPicPr preferRelativeResize="1">
          <a:picLocks noChangeAspect="1"/>
        </xdr:cNvPicPr>
      </xdr:nvPicPr>
      <xdr:blipFill>
        <a:blip r:embed="rId6"/>
        <a:srcRect l="12765" t="5882" r="14901" b="23536"/>
        <a:stretch>
          <a:fillRect/>
        </a:stretch>
      </xdr:blipFill>
      <xdr:spPr>
        <a:xfrm>
          <a:off x="1476375" y="285750"/>
          <a:ext cx="428625" cy="447675"/>
        </a:xfrm>
        <a:prstGeom prst="rect">
          <a:avLst/>
        </a:prstGeom>
        <a:noFill/>
        <a:ln w="9525" cmpd="sng">
          <a:noFill/>
        </a:ln>
      </xdr:spPr>
    </xdr:pic>
    <xdr:clientData/>
  </xdr:twoCellAnchor>
  <xdr:twoCellAnchor editAs="oneCell">
    <xdr:from>
      <xdr:col>7</xdr:col>
      <xdr:colOff>161925</xdr:colOff>
      <xdr:row>2</xdr:row>
      <xdr:rowOff>38100</xdr:rowOff>
    </xdr:from>
    <xdr:to>
      <xdr:col>7</xdr:col>
      <xdr:colOff>590550</xdr:colOff>
      <xdr:row>5</xdr:row>
      <xdr:rowOff>76200</xdr:rowOff>
    </xdr:to>
    <xdr:pic>
      <xdr:nvPicPr>
        <xdr:cNvPr id="14" name="Picture 43"/>
        <xdr:cNvPicPr preferRelativeResize="1">
          <a:picLocks noChangeAspect="1"/>
        </xdr:cNvPicPr>
      </xdr:nvPicPr>
      <xdr:blipFill>
        <a:blip r:embed="rId6"/>
        <a:srcRect l="12765" t="5882" r="14901" b="23536"/>
        <a:stretch>
          <a:fillRect/>
        </a:stretch>
      </xdr:blipFill>
      <xdr:spPr>
        <a:xfrm>
          <a:off x="3362325" y="285750"/>
          <a:ext cx="428625" cy="447675"/>
        </a:xfrm>
        <a:prstGeom prst="rect">
          <a:avLst/>
        </a:prstGeom>
        <a:noFill/>
        <a:ln w="9525" cmpd="sng">
          <a:noFill/>
        </a:ln>
      </xdr:spPr>
    </xdr:pic>
    <xdr:clientData/>
  </xdr:twoCellAnchor>
  <xdr:twoCellAnchor editAs="oneCell">
    <xdr:from>
      <xdr:col>11</xdr:col>
      <xdr:colOff>161925</xdr:colOff>
      <xdr:row>2</xdr:row>
      <xdr:rowOff>38100</xdr:rowOff>
    </xdr:from>
    <xdr:to>
      <xdr:col>11</xdr:col>
      <xdr:colOff>590550</xdr:colOff>
      <xdr:row>5</xdr:row>
      <xdr:rowOff>76200</xdr:rowOff>
    </xdr:to>
    <xdr:pic>
      <xdr:nvPicPr>
        <xdr:cNvPr id="15" name="Picture 44"/>
        <xdr:cNvPicPr preferRelativeResize="1">
          <a:picLocks noChangeAspect="1"/>
        </xdr:cNvPicPr>
      </xdr:nvPicPr>
      <xdr:blipFill>
        <a:blip r:embed="rId6"/>
        <a:srcRect l="12765" t="5882" r="14901" b="23536"/>
        <a:stretch>
          <a:fillRect/>
        </a:stretch>
      </xdr:blipFill>
      <xdr:spPr>
        <a:xfrm>
          <a:off x="5248275" y="285750"/>
          <a:ext cx="428625" cy="447675"/>
        </a:xfrm>
        <a:prstGeom prst="rect">
          <a:avLst/>
        </a:prstGeom>
        <a:noFill/>
        <a:ln w="9525" cmpd="sng">
          <a:noFill/>
        </a:ln>
      </xdr:spPr>
    </xdr:pic>
    <xdr:clientData/>
  </xdr:twoCellAnchor>
  <xdr:twoCellAnchor editAs="oneCell">
    <xdr:from>
      <xdr:col>11</xdr:col>
      <xdr:colOff>104775</xdr:colOff>
      <xdr:row>35</xdr:row>
      <xdr:rowOff>38100</xdr:rowOff>
    </xdr:from>
    <xdr:to>
      <xdr:col>11</xdr:col>
      <xdr:colOff>571500</xdr:colOff>
      <xdr:row>38</xdr:row>
      <xdr:rowOff>38100</xdr:rowOff>
    </xdr:to>
    <xdr:pic>
      <xdr:nvPicPr>
        <xdr:cNvPr id="16" name="Picture 3"/>
        <xdr:cNvPicPr preferRelativeResize="1">
          <a:picLocks noChangeAspect="1"/>
        </xdr:cNvPicPr>
      </xdr:nvPicPr>
      <xdr:blipFill>
        <a:blip r:embed="rId3"/>
        <a:srcRect l="18345" t="5978" r="40646" b="38586"/>
        <a:stretch>
          <a:fillRect/>
        </a:stretch>
      </xdr:blipFill>
      <xdr:spPr>
        <a:xfrm>
          <a:off x="5191125" y="4714875"/>
          <a:ext cx="466725" cy="409575"/>
        </a:xfrm>
        <a:prstGeom prst="rect">
          <a:avLst/>
        </a:prstGeom>
        <a:noFill/>
        <a:ln w="1" cmpd="sng">
          <a:noFill/>
        </a:ln>
      </xdr:spPr>
    </xdr:pic>
    <xdr:clientData/>
  </xdr:twoCellAnchor>
  <xdr:twoCellAnchor editAs="oneCell">
    <xdr:from>
      <xdr:col>11</xdr:col>
      <xdr:colOff>161925</xdr:colOff>
      <xdr:row>13</xdr:row>
      <xdr:rowOff>38100</xdr:rowOff>
    </xdr:from>
    <xdr:to>
      <xdr:col>11</xdr:col>
      <xdr:colOff>590550</xdr:colOff>
      <xdr:row>16</xdr:row>
      <xdr:rowOff>76200</xdr:rowOff>
    </xdr:to>
    <xdr:pic>
      <xdr:nvPicPr>
        <xdr:cNvPr id="17" name="Picture 46"/>
        <xdr:cNvPicPr preferRelativeResize="1">
          <a:picLocks noChangeAspect="1"/>
        </xdr:cNvPicPr>
      </xdr:nvPicPr>
      <xdr:blipFill>
        <a:blip r:embed="rId6"/>
        <a:srcRect l="12765" t="5882" r="14901" b="23536"/>
        <a:stretch>
          <a:fillRect/>
        </a:stretch>
      </xdr:blipFill>
      <xdr:spPr>
        <a:xfrm>
          <a:off x="5248275" y="1762125"/>
          <a:ext cx="428625" cy="447675"/>
        </a:xfrm>
        <a:prstGeom prst="rect">
          <a:avLst/>
        </a:prstGeom>
        <a:noFill/>
        <a:ln w="9525" cmpd="sng">
          <a:noFill/>
        </a:ln>
      </xdr:spPr>
    </xdr:pic>
    <xdr:clientData/>
  </xdr:twoCellAnchor>
  <xdr:twoCellAnchor editAs="oneCell">
    <xdr:from>
      <xdr:col>15</xdr:col>
      <xdr:colOff>161925</xdr:colOff>
      <xdr:row>24</xdr:row>
      <xdr:rowOff>38100</xdr:rowOff>
    </xdr:from>
    <xdr:to>
      <xdr:col>15</xdr:col>
      <xdr:colOff>581025</xdr:colOff>
      <xdr:row>27</xdr:row>
      <xdr:rowOff>76200</xdr:rowOff>
    </xdr:to>
    <xdr:pic>
      <xdr:nvPicPr>
        <xdr:cNvPr id="18" name="Picture 47"/>
        <xdr:cNvPicPr preferRelativeResize="1">
          <a:picLocks noChangeAspect="1"/>
        </xdr:cNvPicPr>
      </xdr:nvPicPr>
      <xdr:blipFill>
        <a:blip r:embed="rId6"/>
        <a:srcRect l="12765" t="5882" r="14901" b="23536"/>
        <a:stretch>
          <a:fillRect/>
        </a:stretch>
      </xdr:blipFill>
      <xdr:spPr>
        <a:xfrm>
          <a:off x="7134225" y="3238500"/>
          <a:ext cx="419100" cy="447675"/>
        </a:xfrm>
        <a:prstGeom prst="rect">
          <a:avLst/>
        </a:prstGeom>
        <a:noFill/>
        <a:ln w="9525" cmpd="sng">
          <a:noFill/>
        </a:ln>
      </xdr:spPr>
    </xdr:pic>
    <xdr:clientData/>
  </xdr:twoCellAnchor>
  <xdr:twoCellAnchor editAs="oneCell">
    <xdr:from>
      <xdr:col>23</xdr:col>
      <xdr:colOff>104775</xdr:colOff>
      <xdr:row>35</xdr:row>
      <xdr:rowOff>38100</xdr:rowOff>
    </xdr:from>
    <xdr:to>
      <xdr:col>23</xdr:col>
      <xdr:colOff>571500</xdr:colOff>
      <xdr:row>38</xdr:row>
      <xdr:rowOff>38100</xdr:rowOff>
    </xdr:to>
    <xdr:pic>
      <xdr:nvPicPr>
        <xdr:cNvPr id="19" name="Picture 3"/>
        <xdr:cNvPicPr preferRelativeResize="1">
          <a:picLocks noChangeAspect="1"/>
        </xdr:cNvPicPr>
      </xdr:nvPicPr>
      <xdr:blipFill>
        <a:blip r:embed="rId3"/>
        <a:srcRect l="18345" t="5978" r="40646" b="38586"/>
        <a:stretch>
          <a:fillRect/>
        </a:stretch>
      </xdr:blipFill>
      <xdr:spPr>
        <a:xfrm>
          <a:off x="10868025" y="4714875"/>
          <a:ext cx="466725" cy="409575"/>
        </a:xfrm>
        <a:prstGeom prst="rect">
          <a:avLst/>
        </a:prstGeom>
        <a:noFill/>
        <a:ln w="1" cmpd="sng">
          <a:noFill/>
        </a:ln>
      </xdr:spPr>
    </xdr:pic>
    <xdr:clientData/>
  </xdr:twoCellAnchor>
  <xdr:twoCellAnchor editAs="oneCell">
    <xdr:from>
      <xdr:col>23</xdr:col>
      <xdr:colOff>161925</xdr:colOff>
      <xdr:row>13</xdr:row>
      <xdr:rowOff>38100</xdr:rowOff>
    </xdr:from>
    <xdr:to>
      <xdr:col>23</xdr:col>
      <xdr:colOff>590550</xdr:colOff>
      <xdr:row>16</xdr:row>
      <xdr:rowOff>76200</xdr:rowOff>
    </xdr:to>
    <xdr:pic>
      <xdr:nvPicPr>
        <xdr:cNvPr id="20" name="Picture 49"/>
        <xdr:cNvPicPr preferRelativeResize="1">
          <a:picLocks noChangeAspect="1"/>
        </xdr:cNvPicPr>
      </xdr:nvPicPr>
      <xdr:blipFill>
        <a:blip r:embed="rId6"/>
        <a:srcRect l="12765" t="5882" r="14901" b="23536"/>
        <a:stretch>
          <a:fillRect/>
        </a:stretch>
      </xdr:blipFill>
      <xdr:spPr>
        <a:xfrm>
          <a:off x="10925175" y="1762125"/>
          <a:ext cx="428625" cy="447675"/>
        </a:xfrm>
        <a:prstGeom prst="rect">
          <a:avLst/>
        </a:prstGeom>
        <a:noFill/>
        <a:ln w="9525" cmpd="sng">
          <a:noFill/>
        </a:ln>
      </xdr:spPr>
    </xdr:pic>
    <xdr:clientData/>
  </xdr:twoCellAnchor>
  <xdr:twoCellAnchor editAs="oneCell">
    <xdr:from>
      <xdr:col>3</xdr:col>
      <xdr:colOff>219075</xdr:colOff>
      <xdr:row>57</xdr:row>
      <xdr:rowOff>38100</xdr:rowOff>
    </xdr:from>
    <xdr:to>
      <xdr:col>3</xdr:col>
      <xdr:colOff>542925</xdr:colOff>
      <xdr:row>59</xdr:row>
      <xdr:rowOff>123825</xdr:rowOff>
    </xdr:to>
    <xdr:pic>
      <xdr:nvPicPr>
        <xdr:cNvPr id="21" name="Picture 50"/>
        <xdr:cNvPicPr preferRelativeResize="1">
          <a:picLocks noChangeAspect="1"/>
        </xdr:cNvPicPr>
      </xdr:nvPicPr>
      <xdr:blipFill>
        <a:blip r:embed="rId5"/>
        <a:srcRect l="35942" t="26283" r="21205" b="14865"/>
        <a:stretch>
          <a:fillRect/>
        </a:stretch>
      </xdr:blipFill>
      <xdr:spPr>
        <a:xfrm>
          <a:off x="1533525" y="7667625"/>
          <a:ext cx="323850" cy="390525"/>
        </a:xfrm>
        <a:prstGeom prst="rect">
          <a:avLst/>
        </a:prstGeom>
        <a:noFill/>
        <a:ln w="9525" cmpd="sng">
          <a:noFill/>
        </a:ln>
      </xdr:spPr>
    </xdr:pic>
    <xdr:clientData/>
  </xdr:twoCellAnchor>
  <xdr:twoCellAnchor editAs="oneCell">
    <xdr:from>
      <xdr:col>7</xdr:col>
      <xdr:colOff>161925</xdr:colOff>
      <xdr:row>24</xdr:row>
      <xdr:rowOff>38100</xdr:rowOff>
    </xdr:from>
    <xdr:to>
      <xdr:col>7</xdr:col>
      <xdr:colOff>590550</xdr:colOff>
      <xdr:row>27</xdr:row>
      <xdr:rowOff>76200</xdr:rowOff>
    </xdr:to>
    <xdr:pic>
      <xdr:nvPicPr>
        <xdr:cNvPr id="22" name="Picture 47"/>
        <xdr:cNvPicPr preferRelativeResize="1">
          <a:picLocks noChangeAspect="1"/>
        </xdr:cNvPicPr>
      </xdr:nvPicPr>
      <xdr:blipFill>
        <a:blip r:embed="rId6"/>
        <a:srcRect l="12765" t="5882" r="14901" b="23536"/>
        <a:stretch>
          <a:fillRect/>
        </a:stretch>
      </xdr:blipFill>
      <xdr:spPr>
        <a:xfrm>
          <a:off x="3362325" y="3238500"/>
          <a:ext cx="428625" cy="447675"/>
        </a:xfrm>
        <a:prstGeom prst="rect">
          <a:avLst/>
        </a:prstGeom>
        <a:noFill/>
        <a:ln w="9525" cmpd="sng">
          <a:noFill/>
        </a:ln>
      </xdr:spPr>
    </xdr:pic>
    <xdr:clientData/>
  </xdr:twoCellAnchor>
  <xdr:twoCellAnchor editAs="oneCell">
    <xdr:from>
      <xdr:col>11</xdr:col>
      <xdr:colOff>161925</xdr:colOff>
      <xdr:row>24</xdr:row>
      <xdr:rowOff>38100</xdr:rowOff>
    </xdr:from>
    <xdr:to>
      <xdr:col>11</xdr:col>
      <xdr:colOff>590550</xdr:colOff>
      <xdr:row>27</xdr:row>
      <xdr:rowOff>76200</xdr:rowOff>
    </xdr:to>
    <xdr:pic>
      <xdr:nvPicPr>
        <xdr:cNvPr id="23" name="Picture 47"/>
        <xdr:cNvPicPr preferRelativeResize="1">
          <a:picLocks noChangeAspect="1"/>
        </xdr:cNvPicPr>
      </xdr:nvPicPr>
      <xdr:blipFill>
        <a:blip r:embed="rId6"/>
        <a:srcRect l="12765" t="5882" r="14901" b="23536"/>
        <a:stretch>
          <a:fillRect/>
        </a:stretch>
      </xdr:blipFill>
      <xdr:spPr>
        <a:xfrm>
          <a:off x="5248275" y="3238500"/>
          <a:ext cx="428625" cy="447675"/>
        </a:xfrm>
        <a:prstGeom prst="rect">
          <a:avLst/>
        </a:prstGeom>
        <a:noFill/>
        <a:ln w="9525" cmpd="sng">
          <a:noFill/>
        </a:ln>
      </xdr:spPr>
    </xdr:pic>
    <xdr:clientData/>
  </xdr:twoCellAnchor>
  <xdr:twoCellAnchor editAs="oneCell">
    <xdr:from>
      <xdr:col>23</xdr:col>
      <xdr:colOff>161925</xdr:colOff>
      <xdr:row>2</xdr:row>
      <xdr:rowOff>38100</xdr:rowOff>
    </xdr:from>
    <xdr:to>
      <xdr:col>23</xdr:col>
      <xdr:colOff>590550</xdr:colOff>
      <xdr:row>5</xdr:row>
      <xdr:rowOff>76200</xdr:rowOff>
    </xdr:to>
    <xdr:pic>
      <xdr:nvPicPr>
        <xdr:cNvPr id="24" name="Picture 40"/>
        <xdr:cNvPicPr preferRelativeResize="1">
          <a:picLocks noChangeAspect="1"/>
        </xdr:cNvPicPr>
      </xdr:nvPicPr>
      <xdr:blipFill>
        <a:blip r:embed="rId6"/>
        <a:srcRect l="12765" t="5882" r="14901" b="23536"/>
        <a:stretch>
          <a:fillRect/>
        </a:stretch>
      </xdr:blipFill>
      <xdr:spPr>
        <a:xfrm>
          <a:off x="10925175" y="285750"/>
          <a:ext cx="428625" cy="447675"/>
        </a:xfrm>
        <a:prstGeom prst="rect">
          <a:avLst/>
        </a:prstGeom>
        <a:noFill/>
        <a:ln w="9525" cmpd="sng">
          <a:noFill/>
        </a:ln>
      </xdr:spPr>
    </xdr:pic>
    <xdr:clientData/>
  </xdr:twoCellAnchor>
  <xdr:twoCellAnchor editAs="oneCell">
    <xdr:from>
      <xdr:col>23</xdr:col>
      <xdr:colOff>161925</xdr:colOff>
      <xdr:row>46</xdr:row>
      <xdr:rowOff>38100</xdr:rowOff>
    </xdr:from>
    <xdr:to>
      <xdr:col>23</xdr:col>
      <xdr:colOff>542925</xdr:colOff>
      <xdr:row>49</xdr:row>
      <xdr:rowOff>38100</xdr:rowOff>
    </xdr:to>
    <xdr:pic>
      <xdr:nvPicPr>
        <xdr:cNvPr id="25" name="Picture 38"/>
        <xdr:cNvPicPr preferRelativeResize="1">
          <a:picLocks noChangeAspect="1"/>
        </xdr:cNvPicPr>
      </xdr:nvPicPr>
      <xdr:blipFill>
        <a:blip r:embed="rId4"/>
        <a:srcRect l="21473" t="17897" r="37185" b="42028"/>
        <a:stretch>
          <a:fillRect/>
        </a:stretch>
      </xdr:blipFill>
      <xdr:spPr>
        <a:xfrm>
          <a:off x="10925175" y="6191250"/>
          <a:ext cx="381000" cy="409575"/>
        </a:xfrm>
        <a:prstGeom prst="rect">
          <a:avLst/>
        </a:prstGeom>
        <a:noFill/>
        <a:ln w="9525" cmpd="sng">
          <a:noFill/>
        </a:ln>
      </xdr:spPr>
    </xdr:pic>
    <xdr:clientData/>
  </xdr:twoCellAnchor>
  <xdr:twoCellAnchor editAs="oneCell">
    <xdr:from>
      <xdr:col>15</xdr:col>
      <xdr:colOff>219075</xdr:colOff>
      <xdr:row>57</xdr:row>
      <xdr:rowOff>38100</xdr:rowOff>
    </xdr:from>
    <xdr:to>
      <xdr:col>15</xdr:col>
      <xdr:colOff>542925</xdr:colOff>
      <xdr:row>59</xdr:row>
      <xdr:rowOff>123825</xdr:rowOff>
    </xdr:to>
    <xdr:pic>
      <xdr:nvPicPr>
        <xdr:cNvPr id="26" name="Picture 2"/>
        <xdr:cNvPicPr preferRelativeResize="1">
          <a:picLocks noChangeAspect="1"/>
        </xdr:cNvPicPr>
      </xdr:nvPicPr>
      <xdr:blipFill>
        <a:blip r:embed="rId5"/>
        <a:srcRect l="35942" t="26283" r="21205" b="14865"/>
        <a:stretch>
          <a:fillRect/>
        </a:stretch>
      </xdr:blipFill>
      <xdr:spPr>
        <a:xfrm>
          <a:off x="7191375" y="7667625"/>
          <a:ext cx="323850" cy="390525"/>
        </a:xfrm>
        <a:prstGeom prst="rect">
          <a:avLst/>
        </a:prstGeom>
        <a:noFill/>
        <a:ln w="9525" cmpd="sng">
          <a:noFill/>
        </a:ln>
      </xdr:spPr>
    </xdr:pic>
    <xdr:clientData/>
  </xdr:twoCellAnchor>
  <xdr:twoCellAnchor editAs="oneCell">
    <xdr:from>
      <xdr:col>19</xdr:col>
      <xdr:colOff>180975</xdr:colOff>
      <xdr:row>46</xdr:row>
      <xdr:rowOff>47625</xdr:rowOff>
    </xdr:from>
    <xdr:to>
      <xdr:col>19</xdr:col>
      <xdr:colOff>561975</xdr:colOff>
      <xdr:row>49</xdr:row>
      <xdr:rowOff>38100</xdr:rowOff>
    </xdr:to>
    <xdr:pic>
      <xdr:nvPicPr>
        <xdr:cNvPr id="27" name="Picture 38"/>
        <xdr:cNvPicPr preferRelativeResize="1">
          <a:picLocks noChangeAspect="1"/>
        </xdr:cNvPicPr>
      </xdr:nvPicPr>
      <xdr:blipFill>
        <a:blip r:embed="rId4"/>
        <a:srcRect l="21473" t="17897" r="37185" b="42028"/>
        <a:stretch>
          <a:fillRect/>
        </a:stretch>
      </xdr:blipFill>
      <xdr:spPr>
        <a:xfrm>
          <a:off x="9058275" y="6200775"/>
          <a:ext cx="381000" cy="400050"/>
        </a:xfrm>
        <a:prstGeom prst="rect">
          <a:avLst/>
        </a:prstGeom>
        <a:noFill/>
        <a:ln w="9525" cmpd="sng">
          <a:noFill/>
        </a:ln>
      </xdr:spPr>
    </xdr:pic>
    <xdr:clientData/>
  </xdr:twoCellAnchor>
  <xdr:twoCellAnchor editAs="oneCell">
    <xdr:from>
      <xdr:col>27</xdr:col>
      <xdr:colOff>133350</xdr:colOff>
      <xdr:row>57</xdr:row>
      <xdr:rowOff>38100</xdr:rowOff>
    </xdr:from>
    <xdr:to>
      <xdr:col>27</xdr:col>
      <xdr:colOff>581025</xdr:colOff>
      <xdr:row>59</xdr:row>
      <xdr:rowOff>76200</xdr:rowOff>
    </xdr:to>
    <xdr:pic>
      <xdr:nvPicPr>
        <xdr:cNvPr id="28" name="Picture 1"/>
        <xdr:cNvPicPr preferRelativeResize="1">
          <a:picLocks noChangeAspect="1"/>
        </xdr:cNvPicPr>
      </xdr:nvPicPr>
      <xdr:blipFill>
        <a:blip r:embed="rId7"/>
        <a:srcRect l="23104" t="30967" r="28520" b="37742"/>
        <a:stretch>
          <a:fillRect/>
        </a:stretch>
      </xdr:blipFill>
      <xdr:spPr>
        <a:xfrm>
          <a:off x="12782550" y="7667625"/>
          <a:ext cx="447675" cy="342900"/>
        </a:xfrm>
        <a:prstGeom prst="rect">
          <a:avLst/>
        </a:prstGeom>
        <a:noFill/>
        <a:ln w="9525" cmpd="sng">
          <a:noFill/>
        </a:ln>
      </xdr:spPr>
    </xdr:pic>
    <xdr:clientData/>
  </xdr:twoCellAnchor>
  <xdr:twoCellAnchor editAs="oneCell">
    <xdr:from>
      <xdr:col>3</xdr:col>
      <xdr:colOff>123825</xdr:colOff>
      <xdr:row>24</xdr:row>
      <xdr:rowOff>38100</xdr:rowOff>
    </xdr:from>
    <xdr:to>
      <xdr:col>3</xdr:col>
      <xdr:colOff>552450</xdr:colOff>
      <xdr:row>27</xdr:row>
      <xdr:rowOff>76200</xdr:rowOff>
    </xdr:to>
    <xdr:pic>
      <xdr:nvPicPr>
        <xdr:cNvPr id="29" name="Picture 40"/>
        <xdr:cNvPicPr preferRelativeResize="1">
          <a:picLocks noChangeAspect="1"/>
        </xdr:cNvPicPr>
      </xdr:nvPicPr>
      <xdr:blipFill>
        <a:blip r:embed="rId6"/>
        <a:srcRect l="12765" t="5882" r="14901" b="23536"/>
        <a:stretch>
          <a:fillRect/>
        </a:stretch>
      </xdr:blipFill>
      <xdr:spPr>
        <a:xfrm>
          <a:off x="1438275" y="3238500"/>
          <a:ext cx="428625" cy="447675"/>
        </a:xfrm>
        <a:prstGeom prst="rect">
          <a:avLst/>
        </a:prstGeom>
        <a:noFill/>
        <a:ln w="9525" cmpd="sng">
          <a:noFill/>
        </a:ln>
      </xdr:spPr>
    </xdr:pic>
    <xdr:clientData/>
  </xdr:twoCellAnchor>
  <xdr:twoCellAnchor editAs="oneCell">
    <xdr:from>
      <xdr:col>3</xdr:col>
      <xdr:colOff>161925</xdr:colOff>
      <xdr:row>35</xdr:row>
      <xdr:rowOff>38100</xdr:rowOff>
    </xdr:from>
    <xdr:to>
      <xdr:col>3</xdr:col>
      <xdr:colOff>590550</xdr:colOff>
      <xdr:row>38</xdr:row>
      <xdr:rowOff>76200</xdr:rowOff>
    </xdr:to>
    <xdr:pic>
      <xdr:nvPicPr>
        <xdr:cNvPr id="30" name="Picture 47"/>
        <xdr:cNvPicPr preferRelativeResize="1">
          <a:picLocks noChangeAspect="1"/>
        </xdr:cNvPicPr>
      </xdr:nvPicPr>
      <xdr:blipFill>
        <a:blip r:embed="rId6"/>
        <a:srcRect l="12765" t="5882" r="14901" b="23536"/>
        <a:stretch>
          <a:fillRect/>
        </a:stretch>
      </xdr:blipFill>
      <xdr:spPr>
        <a:xfrm>
          <a:off x="1476375" y="4714875"/>
          <a:ext cx="428625" cy="447675"/>
        </a:xfrm>
        <a:prstGeom prst="rect">
          <a:avLst/>
        </a:prstGeom>
        <a:noFill/>
        <a:ln w="9525" cmpd="sng">
          <a:noFill/>
        </a:ln>
      </xdr:spPr>
    </xdr:pic>
    <xdr:clientData/>
  </xdr:twoCellAnchor>
  <xdr:twoCellAnchor editAs="oneCell">
    <xdr:from>
      <xdr:col>3</xdr:col>
      <xdr:colOff>114300</xdr:colOff>
      <xdr:row>46</xdr:row>
      <xdr:rowOff>38100</xdr:rowOff>
    </xdr:from>
    <xdr:to>
      <xdr:col>3</xdr:col>
      <xdr:colOff>581025</xdr:colOff>
      <xdr:row>49</xdr:row>
      <xdr:rowOff>28575</xdr:rowOff>
    </xdr:to>
    <xdr:pic>
      <xdr:nvPicPr>
        <xdr:cNvPr id="31" name="Picture 3"/>
        <xdr:cNvPicPr preferRelativeResize="1">
          <a:picLocks noChangeAspect="1"/>
        </xdr:cNvPicPr>
      </xdr:nvPicPr>
      <xdr:blipFill>
        <a:blip r:embed="rId3"/>
        <a:srcRect l="18345" t="5978" r="40646" b="38586"/>
        <a:stretch>
          <a:fillRect/>
        </a:stretch>
      </xdr:blipFill>
      <xdr:spPr>
        <a:xfrm>
          <a:off x="1428750" y="6191250"/>
          <a:ext cx="466725" cy="400050"/>
        </a:xfrm>
        <a:prstGeom prst="rect">
          <a:avLst/>
        </a:prstGeom>
        <a:noFill/>
        <a:ln w="1" cmpd="sng">
          <a:noFill/>
        </a:ln>
      </xdr:spPr>
    </xdr:pic>
    <xdr:clientData/>
  </xdr:twoCellAnchor>
  <xdr:twoCellAnchor editAs="oneCell">
    <xdr:from>
      <xdr:col>19</xdr:col>
      <xdr:colOff>133350</xdr:colOff>
      <xdr:row>57</xdr:row>
      <xdr:rowOff>38100</xdr:rowOff>
    </xdr:from>
    <xdr:to>
      <xdr:col>19</xdr:col>
      <xdr:colOff>581025</xdr:colOff>
      <xdr:row>59</xdr:row>
      <xdr:rowOff>76200</xdr:rowOff>
    </xdr:to>
    <xdr:pic>
      <xdr:nvPicPr>
        <xdr:cNvPr id="32" name="Picture 37"/>
        <xdr:cNvPicPr preferRelativeResize="1">
          <a:picLocks noChangeAspect="1"/>
        </xdr:cNvPicPr>
      </xdr:nvPicPr>
      <xdr:blipFill>
        <a:blip r:embed="rId7"/>
        <a:srcRect l="23104" t="30967" r="28520" b="37742"/>
        <a:stretch>
          <a:fillRect/>
        </a:stretch>
      </xdr:blipFill>
      <xdr:spPr>
        <a:xfrm>
          <a:off x="9010650" y="7667625"/>
          <a:ext cx="447675" cy="342900"/>
        </a:xfrm>
        <a:prstGeom prst="rect">
          <a:avLst/>
        </a:prstGeom>
        <a:noFill/>
        <a:ln w="9525" cmpd="sng">
          <a:noFill/>
        </a:ln>
      </xdr:spPr>
    </xdr:pic>
    <xdr:clientData/>
  </xdr:twoCellAnchor>
  <xdr:twoCellAnchor editAs="oneCell">
    <xdr:from>
      <xdr:col>7</xdr:col>
      <xdr:colOff>180975</xdr:colOff>
      <xdr:row>46</xdr:row>
      <xdr:rowOff>47625</xdr:rowOff>
    </xdr:from>
    <xdr:to>
      <xdr:col>7</xdr:col>
      <xdr:colOff>561975</xdr:colOff>
      <xdr:row>49</xdr:row>
      <xdr:rowOff>38100</xdr:rowOff>
    </xdr:to>
    <xdr:pic>
      <xdr:nvPicPr>
        <xdr:cNvPr id="33" name="Picture 38"/>
        <xdr:cNvPicPr preferRelativeResize="1">
          <a:picLocks noChangeAspect="1"/>
        </xdr:cNvPicPr>
      </xdr:nvPicPr>
      <xdr:blipFill>
        <a:blip r:embed="rId4"/>
        <a:srcRect l="21473" t="17897" r="37185" b="42028"/>
        <a:stretch>
          <a:fillRect/>
        </a:stretch>
      </xdr:blipFill>
      <xdr:spPr>
        <a:xfrm>
          <a:off x="3381375" y="6200775"/>
          <a:ext cx="381000" cy="400050"/>
        </a:xfrm>
        <a:prstGeom prst="rect">
          <a:avLst/>
        </a:prstGeom>
        <a:noFill/>
        <a:ln w="9525" cmpd="sng">
          <a:noFill/>
        </a:ln>
      </xdr:spPr>
    </xdr:pic>
    <xdr:clientData/>
  </xdr:twoCellAnchor>
  <xdr:twoCellAnchor editAs="oneCell">
    <xdr:from>
      <xdr:col>11</xdr:col>
      <xdr:colOff>219075</xdr:colOff>
      <xdr:row>57</xdr:row>
      <xdr:rowOff>38100</xdr:rowOff>
    </xdr:from>
    <xdr:to>
      <xdr:col>11</xdr:col>
      <xdr:colOff>542925</xdr:colOff>
      <xdr:row>59</xdr:row>
      <xdr:rowOff>123825</xdr:rowOff>
    </xdr:to>
    <xdr:pic>
      <xdr:nvPicPr>
        <xdr:cNvPr id="34" name="Picture 2"/>
        <xdr:cNvPicPr preferRelativeResize="1">
          <a:picLocks noChangeAspect="1"/>
        </xdr:cNvPicPr>
      </xdr:nvPicPr>
      <xdr:blipFill>
        <a:blip r:embed="rId5"/>
        <a:srcRect l="35942" t="26283" r="21205" b="14865"/>
        <a:stretch>
          <a:fillRect/>
        </a:stretch>
      </xdr:blipFill>
      <xdr:spPr>
        <a:xfrm>
          <a:off x="5305425" y="7667625"/>
          <a:ext cx="323850" cy="390525"/>
        </a:xfrm>
        <a:prstGeom prst="rect">
          <a:avLst/>
        </a:prstGeom>
        <a:noFill/>
        <a:ln w="9525" cmpd="sng">
          <a:noFill/>
        </a:ln>
      </xdr:spPr>
    </xdr:pic>
    <xdr:clientData/>
  </xdr:twoCellAnchor>
  <xdr:twoCellAnchor editAs="oneCell">
    <xdr:from>
      <xdr:col>27</xdr:col>
      <xdr:colOff>161925</xdr:colOff>
      <xdr:row>2</xdr:row>
      <xdr:rowOff>38100</xdr:rowOff>
    </xdr:from>
    <xdr:to>
      <xdr:col>27</xdr:col>
      <xdr:colOff>590550</xdr:colOff>
      <xdr:row>5</xdr:row>
      <xdr:rowOff>76200</xdr:rowOff>
    </xdr:to>
    <xdr:pic>
      <xdr:nvPicPr>
        <xdr:cNvPr id="35" name="Picture 40"/>
        <xdr:cNvPicPr preferRelativeResize="1">
          <a:picLocks noChangeAspect="1"/>
        </xdr:cNvPicPr>
      </xdr:nvPicPr>
      <xdr:blipFill>
        <a:blip r:embed="rId6"/>
        <a:srcRect l="12765" t="5882" r="14901" b="23536"/>
        <a:stretch>
          <a:fillRect/>
        </a:stretch>
      </xdr:blipFill>
      <xdr:spPr>
        <a:xfrm>
          <a:off x="12811125" y="285750"/>
          <a:ext cx="428625" cy="447675"/>
        </a:xfrm>
        <a:prstGeom prst="rect">
          <a:avLst/>
        </a:prstGeom>
        <a:noFill/>
        <a:ln w="9525" cmpd="sng">
          <a:noFill/>
        </a:ln>
      </xdr:spPr>
    </xdr:pic>
    <xdr:clientData/>
  </xdr:twoCellAnchor>
  <xdr:twoCellAnchor editAs="oneCell">
    <xdr:from>
      <xdr:col>3</xdr:col>
      <xdr:colOff>161925</xdr:colOff>
      <xdr:row>13</xdr:row>
      <xdr:rowOff>38100</xdr:rowOff>
    </xdr:from>
    <xdr:to>
      <xdr:col>3</xdr:col>
      <xdr:colOff>590550</xdr:colOff>
      <xdr:row>16</xdr:row>
      <xdr:rowOff>76200</xdr:rowOff>
    </xdr:to>
    <xdr:pic>
      <xdr:nvPicPr>
        <xdr:cNvPr id="36" name="Picture 49"/>
        <xdr:cNvPicPr preferRelativeResize="1">
          <a:picLocks noChangeAspect="1"/>
        </xdr:cNvPicPr>
      </xdr:nvPicPr>
      <xdr:blipFill>
        <a:blip r:embed="rId6"/>
        <a:srcRect l="12765" t="5882" r="14901" b="23536"/>
        <a:stretch>
          <a:fillRect/>
        </a:stretch>
      </xdr:blipFill>
      <xdr:spPr>
        <a:xfrm>
          <a:off x="1476375" y="1762125"/>
          <a:ext cx="428625" cy="447675"/>
        </a:xfrm>
        <a:prstGeom prst="rect">
          <a:avLst/>
        </a:prstGeom>
        <a:noFill/>
        <a:ln w="9525" cmpd="sng">
          <a:noFill/>
        </a:ln>
      </xdr:spPr>
    </xdr:pic>
    <xdr:clientData/>
  </xdr:twoCellAnchor>
  <xdr:twoCellAnchor editAs="oneCell">
    <xdr:from>
      <xdr:col>7</xdr:col>
      <xdr:colOff>161925</xdr:colOff>
      <xdr:row>35</xdr:row>
      <xdr:rowOff>38100</xdr:rowOff>
    </xdr:from>
    <xdr:to>
      <xdr:col>7</xdr:col>
      <xdr:colOff>590550</xdr:colOff>
      <xdr:row>38</xdr:row>
      <xdr:rowOff>76200</xdr:rowOff>
    </xdr:to>
    <xdr:pic>
      <xdr:nvPicPr>
        <xdr:cNvPr id="37" name="Picture 49"/>
        <xdr:cNvPicPr preferRelativeResize="1">
          <a:picLocks noChangeAspect="1"/>
        </xdr:cNvPicPr>
      </xdr:nvPicPr>
      <xdr:blipFill>
        <a:blip r:embed="rId6"/>
        <a:srcRect l="12765" t="5882" r="14901" b="23536"/>
        <a:stretch>
          <a:fillRect/>
        </a:stretch>
      </xdr:blipFill>
      <xdr:spPr>
        <a:xfrm>
          <a:off x="3362325" y="4714875"/>
          <a:ext cx="428625" cy="447675"/>
        </a:xfrm>
        <a:prstGeom prst="rect">
          <a:avLst/>
        </a:prstGeom>
        <a:noFill/>
        <a:ln w="9525" cmpd="sng">
          <a:noFill/>
        </a:ln>
      </xdr:spPr>
    </xdr:pic>
    <xdr:clientData/>
  </xdr:twoCellAnchor>
  <xdr:twoCellAnchor editAs="oneCell">
    <xdr:from>
      <xdr:col>7</xdr:col>
      <xdr:colOff>161925</xdr:colOff>
      <xdr:row>13</xdr:row>
      <xdr:rowOff>38100</xdr:rowOff>
    </xdr:from>
    <xdr:to>
      <xdr:col>7</xdr:col>
      <xdr:colOff>590550</xdr:colOff>
      <xdr:row>16</xdr:row>
      <xdr:rowOff>76200</xdr:rowOff>
    </xdr:to>
    <xdr:pic>
      <xdr:nvPicPr>
        <xdr:cNvPr id="38" name="Picture 49"/>
        <xdr:cNvPicPr preferRelativeResize="1">
          <a:picLocks noChangeAspect="1"/>
        </xdr:cNvPicPr>
      </xdr:nvPicPr>
      <xdr:blipFill>
        <a:blip r:embed="rId6"/>
        <a:srcRect l="12765" t="5882" r="14901" b="23536"/>
        <a:stretch>
          <a:fillRect/>
        </a:stretch>
      </xdr:blipFill>
      <xdr:spPr>
        <a:xfrm>
          <a:off x="3362325" y="1762125"/>
          <a:ext cx="428625" cy="447675"/>
        </a:xfrm>
        <a:prstGeom prst="rect">
          <a:avLst/>
        </a:prstGeom>
        <a:noFill/>
        <a:ln w="9525" cmpd="sng">
          <a:noFill/>
        </a:ln>
      </xdr:spPr>
    </xdr:pic>
    <xdr:clientData/>
  </xdr:twoCellAnchor>
  <xdr:twoCellAnchor editAs="oneCell">
    <xdr:from>
      <xdr:col>15</xdr:col>
      <xdr:colOff>114300</xdr:colOff>
      <xdr:row>35</xdr:row>
      <xdr:rowOff>38100</xdr:rowOff>
    </xdr:from>
    <xdr:to>
      <xdr:col>15</xdr:col>
      <xdr:colOff>581025</xdr:colOff>
      <xdr:row>38</xdr:row>
      <xdr:rowOff>28575</xdr:rowOff>
    </xdr:to>
    <xdr:pic>
      <xdr:nvPicPr>
        <xdr:cNvPr id="39" name="Picture 3"/>
        <xdr:cNvPicPr preferRelativeResize="1">
          <a:picLocks noChangeAspect="1"/>
        </xdr:cNvPicPr>
      </xdr:nvPicPr>
      <xdr:blipFill>
        <a:blip r:embed="rId3"/>
        <a:srcRect l="18345" t="5978" r="40646" b="38586"/>
        <a:stretch>
          <a:fillRect/>
        </a:stretch>
      </xdr:blipFill>
      <xdr:spPr>
        <a:xfrm>
          <a:off x="7086600" y="4714875"/>
          <a:ext cx="466725" cy="400050"/>
        </a:xfrm>
        <a:prstGeom prst="rect">
          <a:avLst/>
        </a:prstGeom>
        <a:noFill/>
        <a:ln w="1" cmpd="sng">
          <a:noFill/>
        </a:ln>
      </xdr:spPr>
    </xdr:pic>
    <xdr:clientData/>
  </xdr:twoCellAnchor>
  <xdr:twoCellAnchor editAs="oneCell">
    <xdr:from>
      <xdr:col>3</xdr:col>
      <xdr:colOff>171450</xdr:colOff>
      <xdr:row>68</xdr:row>
      <xdr:rowOff>38100</xdr:rowOff>
    </xdr:from>
    <xdr:to>
      <xdr:col>3</xdr:col>
      <xdr:colOff>600075</xdr:colOff>
      <xdr:row>71</xdr:row>
      <xdr:rowOff>57150</xdr:rowOff>
    </xdr:to>
    <xdr:pic>
      <xdr:nvPicPr>
        <xdr:cNvPr id="40" name="Picture 2"/>
        <xdr:cNvPicPr preferRelativeResize="1">
          <a:picLocks noChangeAspect="1"/>
        </xdr:cNvPicPr>
      </xdr:nvPicPr>
      <xdr:blipFill>
        <a:blip r:embed="rId2"/>
        <a:srcRect l="28111" t="19999" r="30874" b="42544"/>
        <a:stretch>
          <a:fillRect/>
        </a:stretch>
      </xdr:blipFill>
      <xdr:spPr>
        <a:xfrm>
          <a:off x="1485900" y="9172575"/>
          <a:ext cx="428625" cy="466725"/>
        </a:xfrm>
        <a:prstGeom prst="rect">
          <a:avLst/>
        </a:prstGeom>
        <a:noFill/>
        <a:ln w="1" cmpd="sng">
          <a:noFill/>
        </a:ln>
      </xdr:spPr>
    </xdr:pic>
    <xdr:clientData/>
  </xdr:twoCellAnchor>
  <xdr:twoCellAnchor editAs="oneCell">
    <xdr:from>
      <xdr:col>27</xdr:col>
      <xdr:colOff>114300</xdr:colOff>
      <xdr:row>35</xdr:row>
      <xdr:rowOff>38100</xdr:rowOff>
    </xdr:from>
    <xdr:to>
      <xdr:col>27</xdr:col>
      <xdr:colOff>581025</xdr:colOff>
      <xdr:row>38</xdr:row>
      <xdr:rowOff>28575</xdr:rowOff>
    </xdr:to>
    <xdr:pic>
      <xdr:nvPicPr>
        <xdr:cNvPr id="41" name="Picture 3"/>
        <xdr:cNvPicPr preferRelativeResize="1">
          <a:picLocks noChangeAspect="1"/>
        </xdr:cNvPicPr>
      </xdr:nvPicPr>
      <xdr:blipFill>
        <a:blip r:embed="rId3"/>
        <a:srcRect l="18345" t="5978" r="40646" b="38586"/>
        <a:stretch>
          <a:fillRect/>
        </a:stretch>
      </xdr:blipFill>
      <xdr:spPr>
        <a:xfrm>
          <a:off x="12763500" y="4714875"/>
          <a:ext cx="466725" cy="400050"/>
        </a:xfrm>
        <a:prstGeom prst="rect">
          <a:avLst/>
        </a:prstGeom>
        <a:noFill/>
        <a:ln w="1" cmpd="sng">
          <a:noFill/>
        </a:ln>
      </xdr:spPr>
    </xdr:pic>
    <xdr:clientData/>
  </xdr:twoCellAnchor>
  <xdr:twoCellAnchor editAs="oneCell">
    <xdr:from>
      <xdr:col>23</xdr:col>
      <xdr:colOff>133350</xdr:colOff>
      <xdr:row>57</xdr:row>
      <xdr:rowOff>38100</xdr:rowOff>
    </xdr:from>
    <xdr:to>
      <xdr:col>23</xdr:col>
      <xdr:colOff>581025</xdr:colOff>
      <xdr:row>59</xdr:row>
      <xdr:rowOff>76200</xdr:rowOff>
    </xdr:to>
    <xdr:pic>
      <xdr:nvPicPr>
        <xdr:cNvPr id="42" name="Picture 48"/>
        <xdr:cNvPicPr preferRelativeResize="1">
          <a:picLocks noChangeAspect="1"/>
        </xdr:cNvPicPr>
      </xdr:nvPicPr>
      <xdr:blipFill>
        <a:blip r:embed="rId7"/>
        <a:srcRect l="23104" t="30967" r="28520" b="37742"/>
        <a:stretch>
          <a:fillRect/>
        </a:stretch>
      </xdr:blipFill>
      <xdr:spPr>
        <a:xfrm>
          <a:off x="10896600" y="7667625"/>
          <a:ext cx="447675" cy="342900"/>
        </a:xfrm>
        <a:prstGeom prst="rect">
          <a:avLst/>
        </a:prstGeom>
        <a:noFill/>
        <a:ln w="9525" cmpd="sng">
          <a:noFill/>
        </a:ln>
      </xdr:spPr>
    </xdr:pic>
    <xdr:clientData/>
  </xdr:twoCellAnchor>
  <xdr:twoCellAnchor editAs="oneCell">
    <xdr:from>
      <xdr:col>11</xdr:col>
      <xdr:colOff>76200</xdr:colOff>
      <xdr:row>68</xdr:row>
      <xdr:rowOff>28575</xdr:rowOff>
    </xdr:from>
    <xdr:to>
      <xdr:col>11</xdr:col>
      <xdr:colOff>590550</xdr:colOff>
      <xdr:row>71</xdr:row>
      <xdr:rowOff>9525</xdr:rowOff>
    </xdr:to>
    <xdr:pic>
      <xdr:nvPicPr>
        <xdr:cNvPr id="43" name="Picture 1"/>
        <xdr:cNvPicPr preferRelativeResize="1">
          <a:picLocks noChangeAspect="1"/>
        </xdr:cNvPicPr>
      </xdr:nvPicPr>
      <xdr:blipFill>
        <a:blip r:embed="rId1"/>
        <a:srcRect l="13043" t="11045" r="13664" b="29069"/>
        <a:stretch>
          <a:fillRect/>
        </a:stretch>
      </xdr:blipFill>
      <xdr:spPr>
        <a:xfrm>
          <a:off x="5162550" y="9163050"/>
          <a:ext cx="514350" cy="428625"/>
        </a:xfrm>
        <a:prstGeom prst="rect">
          <a:avLst/>
        </a:prstGeom>
        <a:noFill/>
        <a:ln w="1" cmpd="sng">
          <a:noFill/>
        </a:ln>
      </xdr:spPr>
    </xdr:pic>
    <xdr:clientData/>
  </xdr:twoCellAnchor>
  <xdr:twoCellAnchor editAs="oneCell">
    <xdr:from>
      <xdr:col>19</xdr:col>
      <xdr:colOff>161925</xdr:colOff>
      <xdr:row>2</xdr:row>
      <xdr:rowOff>38100</xdr:rowOff>
    </xdr:from>
    <xdr:to>
      <xdr:col>19</xdr:col>
      <xdr:colOff>590550</xdr:colOff>
      <xdr:row>5</xdr:row>
      <xdr:rowOff>76200</xdr:rowOff>
    </xdr:to>
    <xdr:pic>
      <xdr:nvPicPr>
        <xdr:cNvPr id="44" name="Picture 41"/>
        <xdr:cNvPicPr preferRelativeResize="1">
          <a:picLocks noChangeAspect="1"/>
        </xdr:cNvPicPr>
      </xdr:nvPicPr>
      <xdr:blipFill>
        <a:blip r:embed="rId6"/>
        <a:srcRect l="12765" t="5882" r="14901" b="23536"/>
        <a:stretch>
          <a:fillRect/>
        </a:stretch>
      </xdr:blipFill>
      <xdr:spPr>
        <a:xfrm>
          <a:off x="9039225" y="285750"/>
          <a:ext cx="428625" cy="447675"/>
        </a:xfrm>
        <a:prstGeom prst="rect">
          <a:avLst/>
        </a:prstGeom>
        <a:noFill/>
        <a:ln w="9525" cmpd="sng">
          <a:noFill/>
        </a:ln>
      </xdr:spPr>
    </xdr:pic>
    <xdr:clientData/>
  </xdr:twoCellAnchor>
  <xdr:twoCellAnchor editAs="oneCell">
    <xdr:from>
      <xdr:col>27</xdr:col>
      <xdr:colOff>161925</xdr:colOff>
      <xdr:row>46</xdr:row>
      <xdr:rowOff>38100</xdr:rowOff>
    </xdr:from>
    <xdr:to>
      <xdr:col>27</xdr:col>
      <xdr:colOff>533400</xdr:colOff>
      <xdr:row>49</xdr:row>
      <xdr:rowOff>123825</xdr:rowOff>
    </xdr:to>
    <xdr:pic>
      <xdr:nvPicPr>
        <xdr:cNvPr id="45" name="Picture 2"/>
        <xdr:cNvPicPr preferRelativeResize="1">
          <a:picLocks noChangeAspect="1"/>
        </xdr:cNvPicPr>
      </xdr:nvPicPr>
      <xdr:blipFill>
        <a:blip r:embed="rId8"/>
        <a:srcRect l="29475" t="19633" r="36572" b="31968"/>
        <a:stretch>
          <a:fillRect/>
        </a:stretch>
      </xdr:blipFill>
      <xdr:spPr>
        <a:xfrm>
          <a:off x="12811125" y="6191250"/>
          <a:ext cx="371475" cy="495300"/>
        </a:xfrm>
        <a:prstGeom prst="rect">
          <a:avLst/>
        </a:prstGeom>
        <a:noFill/>
        <a:ln w="9525" cmpd="sng">
          <a:noFill/>
        </a:ln>
      </xdr:spPr>
    </xdr:pic>
    <xdr:clientData/>
  </xdr:twoCellAnchor>
  <xdr:twoCellAnchor editAs="oneCell">
    <xdr:from>
      <xdr:col>23</xdr:col>
      <xdr:colOff>161925</xdr:colOff>
      <xdr:row>24</xdr:row>
      <xdr:rowOff>38100</xdr:rowOff>
    </xdr:from>
    <xdr:to>
      <xdr:col>23</xdr:col>
      <xdr:colOff>590550</xdr:colOff>
      <xdr:row>27</xdr:row>
      <xdr:rowOff>76200</xdr:rowOff>
    </xdr:to>
    <xdr:pic>
      <xdr:nvPicPr>
        <xdr:cNvPr id="46" name="Picture 47"/>
        <xdr:cNvPicPr preferRelativeResize="1">
          <a:picLocks noChangeAspect="1"/>
        </xdr:cNvPicPr>
      </xdr:nvPicPr>
      <xdr:blipFill>
        <a:blip r:embed="rId6"/>
        <a:srcRect l="12765" t="5882" r="14901" b="23536"/>
        <a:stretch>
          <a:fillRect/>
        </a:stretch>
      </xdr:blipFill>
      <xdr:spPr>
        <a:xfrm>
          <a:off x="10925175" y="3238500"/>
          <a:ext cx="428625" cy="447675"/>
        </a:xfrm>
        <a:prstGeom prst="rect">
          <a:avLst/>
        </a:prstGeom>
        <a:noFill/>
        <a:ln w="9525" cmpd="sng">
          <a:noFill/>
        </a:ln>
      </xdr:spPr>
    </xdr:pic>
    <xdr:clientData/>
  </xdr:twoCellAnchor>
  <xdr:twoCellAnchor editAs="oneCell">
    <xdr:from>
      <xdr:col>19</xdr:col>
      <xdr:colOff>133350</xdr:colOff>
      <xdr:row>68</xdr:row>
      <xdr:rowOff>38100</xdr:rowOff>
    </xdr:from>
    <xdr:to>
      <xdr:col>19</xdr:col>
      <xdr:colOff>581025</xdr:colOff>
      <xdr:row>70</xdr:row>
      <xdr:rowOff>76200</xdr:rowOff>
    </xdr:to>
    <xdr:pic>
      <xdr:nvPicPr>
        <xdr:cNvPr id="47" name="Picture 1"/>
        <xdr:cNvPicPr preferRelativeResize="1">
          <a:picLocks noChangeAspect="1"/>
        </xdr:cNvPicPr>
      </xdr:nvPicPr>
      <xdr:blipFill>
        <a:blip r:embed="rId7"/>
        <a:srcRect l="23104" t="30967" r="28520" b="37742"/>
        <a:stretch>
          <a:fillRect/>
        </a:stretch>
      </xdr:blipFill>
      <xdr:spPr>
        <a:xfrm>
          <a:off x="9010650" y="9172575"/>
          <a:ext cx="447675" cy="342900"/>
        </a:xfrm>
        <a:prstGeom prst="rect">
          <a:avLst/>
        </a:prstGeom>
        <a:noFill/>
        <a:ln w="9525" cmpd="sng">
          <a:noFill/>
        </a:ln>
      </xdr:spPr>
    </xdr:pic>
    <xdr:clientData/>
  </xdr:twoCellAnchor>
  <xdr:twoCellAnchor editAs="oneCell">
    <xdr:from>
      <xdr:col>7</xdr:col>
      <xdr:colOff>171450</xdr:colOff>
      <xdr:row>68</xdr:row>
      <xdr:rowOff>38100</xdr:rowOff>
    </xdr:from>
    <xdr:to>
      <xdr:col>7</xdr:col>
      <xdr:colOff>600075</xdr:colOff>
      <xdr:row>71</xdr:row>
      <xdr:rowOff>57150</xdr:rowOff>
    </xdr:to>
    <xdr:pic>
      <xdr:nvPicPr>
        <xdr:cNvPr id="48" name="Picture 2"/>
        <xdr:cNvPicPr preferRelativeResize="1">
          <a:picLocks noChangeAspect="1"/>
        </xdr:cNvPicPr>
      </xdr:nvPicPr>
      <xdr:blipFill>
        <a:blip r:embed="rId2"/>
        <a:srcRect l="28111" t="19999" r="30874" b="42544"/>
        <a:stretch>
          <a:fillRect/>
        </a:stretch>
      </xdr:blipFill>
      <xdr:spPr>
        <a:xfrm>
          <a:off x="3371850" y="9172575"/>
          <a:ext cx="428625" cy="46672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5</xdr:row>
      <xdr:rowOff>95250</xdr:rowOff>
    </xdr:from>
    <xdr:to>
      <xdr:col>9</xdr:col>
      <xdr:colOff>552450</xdr:colOff>
      <xdr:row>14</xdr:row>
      <xdr:rowOff>19050</xdr:rowOff>
    </xdr:to>
    <xdr:sp>
      <xdr:nvSpPr>
        <xdr:cNvPr id="1" name="TextBox 1"/>
        <xdr:cNvSpPr txBox="1">
          <a:spLocks noChangeArrowheads="1"/>
        </xdr:cNvSpPr>
      </xdr:nvSpPr>
      <xdr:spPr>
        <a:xfrm>
          <a:off x="5476875" y="1123950"/>
          <a:ext cx="2152650" cy="1381125"/>
        </a:xfrm>
        <a:prstGeom prst="rect">
          <a:avLst/>
        </a:prstGeom>
        <a:solidFill>
          <a:srgbClr val="FDEADA"/>
        </a:solidFill>
        <a:ln w="3175" cmpd="sng">
          <a:solidFill>
            <a:srgbClr val="000000"/>
          </a:solidFill>
          <a:headEnd type="none"/>
          <a:tailEnd type="none"/>
        </a:ln>
      </xdr:spPr>
      <xdr:txBody>
        <a:bodyPr vertOverflow="clip" wrap="square"/>
        <a:p>
          <a:pPr algn="ctr">
            <a:defRPr/>
          </a:pPr>
          <a:r>
            <a:rPr lang="en-US" cap="none" sz="1000" b="1" i="0" u="none" baseline="0">
              <a:solidFill>
                <a:srgbClr val="000000"/>
              </a:solidFill>
              <a:latin typeface="Arial Narrow"/>
              <a:ea typeface="Arial Narrow"/>
              <a:cs typeface="Arial Narrow"/>
            </a:rPr>
            <a:t>BONUS PTS PER SEED
</a:t>
          </a:r>
          <a:r>
            <a:rPr lang="en-US" cap="none" sz="1000" b="0" i="0" u="none" baseline="0">
              <a:solidFill>
                <a:srgbClr val="000000"/>
              </a:solidFill>
              <a:latin typeface="Arial Narrow"/>
              <a:ea typeface="Arial Narrow"/>
              <a:cs typeface="Arial Narrow"/>
            </a:rPr>
            <a:t>Earned for each win
</a:t>
          </a:r>
          <a:r>
            <a:rPr lang="en-US" cap="none" sz="800" b="1" i="0" u="none" baseline="0">
              <a:solidFill>
                <a:srgbClr val="000000"/>
              </a:solidFill>
              <a:latin typeface="Arial Narrow"/>
              <a:ea typeface="Arial Narrow"/>
              <a:cs typeface="Arial Narrow"/>
            </a:rPr>
            <a:t>Seed 1 </a:t>
          </a:r>
          <a:r>
            <a:rPr lang="en-US" cap="none" sz="800" b="0" i="0" u="none" baseline="0">
              <a:solidFill>
                <a:srgbClr val="000000"/>
              </a:solidFill>
              <a:latin typeface="Arial Narrow"/>
              <a:ea typeface="Arial Narrow"/>
              <a:cs typeface="Arial Narrow"/>
            </a:rPr>
            <a:t>(0</a:t>
          </a:r>
          <a:r>
            <a:rPr lang="en-US" cap="none" sz="800" b="0" i="0" u="none" baseline="0">
              <a:solidFill>
                <a:srgbClr val="000000"/>
              </a:solidFill>
              <a:latin typeface="Arial Narrow"/>
              <a:ea typeface="Arial Narrow"/>
              <a:cs typeface="Arial Narrow"/>
            </a:rPr>
            <a:t> bonus pts)     </a:t>
          </a:r>
          <a:r>
            <a:rPr lang="en-US" cap="none" sz="800" b="1" i="0" u="none" baseline="0">
              <a:solidFill>
                <a:srgbClr val="000000"/>
              </a:solidFill>
              <a:latin typeface="Arial Narrow"/>
              <a:ea typeface="Arial Narrow"/>
              <a:cs typeface="Arial Narrow"/>
            </a:rPr>
            <a:t>Seed 2 </a:t>
          </a:r>
          <a:r>
            <a:rPr lang="en-US" cap="none" sz="800" b="0" i="0" u="none" baseline="0">
              <a:solidFill>
                <a:srgbClr val="000000"/>
              </a:solidFill>
              <a:latin typeface="Arial Narrow"/>
              <a:ea typeface="Arial Narrow"/>
              <a:cs typeface="Arial Narrow"/>
            </a:rPr>
            <a:t>(0 bonus pts)</a:t>
          </a:r>
          <a:r>
            <a:rPr lang="en-US" cap="none" sz="800" b="0" i="0" u="none" baseline="0">
              <a:solidFill>
                <a:srgbClr val="FFFFFF"/>
              </a:solidFill>
              <a:latin typeface="Arial Narrow"/>
              <a:ea typeface="Arial Narrow"/>
              <a:cs typeface="Arial Narrow"/>
            </a:rPr>
            <a:t>
</a:t>
          </a:r>
          <a:r>
            <a:rPr lang="en-US" cap="none" sz="800" b="1" i="0" u="none" baseline="0">
              <a:solidFill>
                <a:srgbClr val="000000"/>
              </a:solidFill>
              <a:latin typeface="Arial Narrow"/>
              <a:ea typeface="Arial Narrow"/>
              <a:cs typeface="Arial Narrow"/>
            </a:rPr>
            <a:t>Seed 3 </a:t>
          </a:r>
          <a:r>
            <a:rPr lang="en-US" cap="none" sz="800" b="0" i="0" u="none" baseline="0">
              <a:solidFill>
                <a:srgbClr val="000000"/>
              </a:solidFill>
              <a:latin typeface="Arial Narrow"/>
              <a:ea typeface="Arial Narrow"/>
              <a:cs typeface="Arial Narrow"/>
            </a:rPr>
            <a:t>(0 bonus pts)     </a:t>
          </a:r>
          <a:r>
            <a:rPr lang="en-US" cap="none" sz="800" b="1" i="0" u="none" baseline="0">
              <a:solidFill>
                <a:srgbClr val="000000"/>
              </a:solidFill>
              <a:latin typeface="Arial Narrow"/>
              <a:ea typeface="Arial Narrow"/>
              <a:cs typeface="Arial Narrow"/>
            </a:rPr>
            <a:t>Seed</a:t>
          </a:r>
          <a:r>
            <a:rPr lang="en-US" cap="none" sz="800" b="1" i="0" u="none" baseline="0">
              <a:solidFill>
                <a:srgbClr val="000000"/>
              </a:solidFill>
              <a:latin typeface="Arial Narrow"/>
              <a:ea typeface="Arial Narrow"/>
              <a:cs typeface="Arial Narrow"/>
            </a:rPr>
            <a:t> 4</a:t>
          </a:r>
          <a:r>
            <a:rPr lang="en-US" cap="none" sz="800" b="1" i="0" u="none" baseline="0">
              <a:solidFill>
                <a:srgbClr val="000000"/>
              </a:solidFill>
              <a:latin typeface="Arial Narrow"/>
              <a:ea typeface="Arial Narrow"/>
              <a:cs typeface="Arial Narrow"/>
            </a:rPr>
            <a:t> </a:t>
          </a:r>
          <a:r>
            <a:rPr lang="en-US" cap="none" sz="800" b="0" i="0" u="none" baseline="0">
              <a:solidFill>
                <a:srgbClr val="000000"/>
              </a:solidFill>
              <a:latin typeface="Arial Narrow"/>
              <a:ea typeface="Arial Narrow"/>
              <a:cs typeface="Arial Narrow"/>
            </a:rPr>
            <a:t>(1 bonus pts)
</a:t>
          </a:r>
          <a:r>
            <a:rPr lang="en-US" cap="none" sz="800" b="1" i="0" u="none" baseline="0">
              <a:solidFill>
                <a:srgbClr val="000000"/>
              </a:solidFill>
              <a:latin typeface="Arial Narrow"/>
              <a:ea typeface="Arial Narrow"/>
              <a:cs typeface="Arial Narrow"/>
            </a:rPr>
            <a:t>Seed 5 </a:t>
          </a:r>
          <a:r>
            <a:rPr lang="en-US" cap="none" sz="800" b="0" i="0" u="none" baseline="0">
              <a:solidFill>
                <a:srgbClr val="000000"/>
              </a:solidFill>
              <a:latin typeface="Arial Narrow"/>
              <a:ea typeface="Arial Narrow"/>
              <a:cs typeface="Arial Narrow"/>
            </a:rPr>
            <a:t>(2 bonus pts)     </a:t>
          </a:r>
          <a:r>
            <a:rPr lang="en-US" cap="none" sz="800" b="1" i="0" u="none" baseline="0">
              <a:solidFill>
                <a:srgbClr val="000000"/>
              </a:solidFill>
              <a:latin typeface="Arial Narrow"/>
              <a:ea typeface="Arial Narrow"/>
              <a:cs typeface="Arial Narrow"/>
            </a:rPr>
            <a:t>Seed 6</a:t>
          </a:r>
          <a:r>
            <a:rPr lang="en-US" cap="none" sz="800" b="0" i="0" u="none" baseline="0">
              <a:solidFill>
                <a:srgbClr val="000000"/>
              </a:solidFill>
              <a:latin typeface="Arial Narrow"/>
              <a:ea typeface="Arial Narrow"/>
              <a:cs typeface="Arial Narrow"/>
            </a:rPr>
            <a:t> (3 bonus pts)
</a:t>
          </a:r>
          <a:r>
            <a:rPr lang="en-US" cap="none" sz="800" b="1" i="0" u="none" baseline="0">
              <a:solidFill>
                <a:srgbClr val="000000"/>
              </a:solidFill>
              <a:latin typeface="Arial Narrow"/>
              <a:ea typeface="Arial Narrow"/>
              <a:cs typeface="Arial Narrow"/>
            </a:rPr>
            <a:t>Seed 7</a:t>
          </a:r>
          <a:r>
            <a:rPr lang="en-US" cap="none" sz="800" b="0" i="0" u="none" baseline="0">
              <a:solidFill>
                <a:srgbClr val="000000"/>
              </a:solidFill>
              <a:latin typeface="Arial Narrow"/>
              <a:ea typeface="Arial Narrow"/>
              <a:cs typeface="Arial Narrow"/>
            </a:rPr>
            <a:t> (5 bonus pts)     </a:t>
          </a:r>
          <a:r>
            <a:rPr lang="en-US" cap="none" sz="800" b="1" i="0" u="none" baseline="0">
              <a:solidFill>
                <a:srgbClr val="000000"/>
              </a:solidFill>
              <a:latin typeface="Arial Narrow"/>
              <a:ea typeface="Arial Narrow"/>
              <a:cs typeface="Arial Narrow"/>
            </a:rPr>
            <a:t>Seed 8</a:t>
          </a:r>
          <a:r>
            <a:rPr lang="en-US" cap="none" sz="800" b="0" i="0" u="none" baseline="0">
              <a:solidFill>
                <a:srgbClr val="000000"/>
              </a:solidFill>
              <a:latin typeface="Arial Narrow"/>
              <a:ea typeface="Arial Narrow"/>
              <a:cs typeface="Arial Narrow"/>
            </a:rPr>
            <a:t> (6 bonus pts)
</a:t>
          </a:r>
          <a:r>
            <a:rPr lang="en-US" cap="none" sz="800" b="1" i="0" u="none" baseline="0">
              <a:solidFill>
                <a:srgbClr val="000000"/>
              </a:solidFill>
              <a:latin typeface="Arial Narrow"/>
              <a:ea typeface="Arial Narrow"/>
              <a:cs typeface="Arial Narrow"/>
            </a:rPr>
            <a:t> </a:t>
          </a:r>
          <a:r>
            <a:rPr lang="en-US" cap="none" sz="800" b="1" i="0" u="none" baseline="0">
              <a:solidFill>
                <a:srgbClr val="000000"/>
              </a:solidFill>
              <a:latin typeface="Arial Narrow"/>
              <a:ea typeface="Arial Narrow"/>
              <a:cs typeface="Arial Narrow"/>
            </a:rPr>
            <a:t>  </a:t>
          </a:r>
          <a:r>
            <a:rPr lang="en-US" cap="none" sz="800" b="1" i="0" u="none" baseline="0">
              <a:solidFill>
                <a:srgbClr val="000000"/>
              </a:solidFill>
              <a:latin typeface="Arial Narrow"/>
              <a:ea typeface="Arial Narrow"/>
              <a:cs typeface="Arial Narrow"/>
            </a:rPr>
            <a:t>Seed 9</a:t>
          </a:r>
          <a:r>
            <a:rPr lang="en-US" cap="none" sz="800" b="0" i="0" u="none" baseline="0">
              <a:solidFill>
                <a:srgbClr val="000000"/>
              </a:solidFill>
              <a:latin typeface="Arial Narrow"/>
              <a:ea typeface="Arial Narrow"/>
              <a:cs typeface="Arial Narrow"/>
            </a:rPr>
            <a:t> (8</a:t>
          </a:r>
          <a:r>
            <a:rPr lang="en-US" cap="none" sz="800" b="0" i="0" u="none" baseline="0">
              <a:solidFill>
                <a:srgbClr val="000000"/>
              </a:solidFill>
              <a:latin typeface="Arial Narrow"/>
              <a:ea typeface="Arial Narrow"/>
              <a:cs typeface="Arial Narrow"/>
            </a:rPr>
            <a:t> </a:t>
          </a:r>
          <a:r>
            <a:rPr lang="en-US" cap="none" sz="800" b="0" i="0" u="none" baseline="0">
              <a:solidFill>
                <a:srgbClr val="000000"/>
              </a:solidFill>
              <a:latin typeface="Arial Narrow"/>
              <a:ea typeface="Arial Narrow"/>
              <a:cs typeface="Arial Narrow"/>
            </a:rPr>
            <a:t>bonus pts)      </a:t>
          </a:r>
          <a:r>
            <a:rPr lang="en-US" cap="none" sz="800" b="1" i="0" u="none" baseline="0">
              <a:solidFill>
                <a:srgbClr val="000000"/>
              </a:solidFill>
              <a:latin typeface="Arial Narrow"/>
              <a:ea typeface="Arial Narrow"/>
              <a:cs typeface="Arial Narrow"/>
            </a:rPr>
            <a:t>Seed 10 </a:t>
          </a:r>
          <a:r>
            <a:rPr lang="en-US" cap="none" sz="800" b="0" i="0" u="none" baseline="0">
              <a:solidFill>
                <a:srgbClr val="000000"/>
              </a:solidFill>
              <a:latin typeface="Arial Narrow"/>
              <a:ea typeface="Arial Narrow"/>
              <a:cs typeface="Arial Narrow"/>
            </a:rPr>
            <a:t>(10 bonus pts)
</a:t>
          </a:r>
          <a:r>
            <a:rPr lang="en-US" cap="none" sz="800" b="1" i="0" u="none" baseline="0">
              <a:solidFill>
                <a:srgbClr val="000000"/>
              </a:solidFill>
              <a:latin typeface="Arial Narrow"/>
              <a:ea typeface="Arial Narrow"/>
              <a:cs typeface="Arial Narrow"/>
            </a:rPr>
            <a:t> </a:t>
          </a:r>
          <a:r>
            <a:rPr lang="en-US" cap="none" sz="800" b="1" i="0" u="none" baseline="0">
              <a:solidFill>
                <a:srgbClr val="000000"/>
              </a:solidFill>
              <a:latin typeface="Arial Narrow"/>
              <a:ea typeface="Arial Narrow"/>
              <a:cs typeface="Arial Narrow"/>
            </a:rPr>
            <a:t> </a:t>
          </a:r>
          <a:r>
            <a:rPr lang="en-US" cap="none" sz="800" b="1" i="0" u="none" baseline="0">
              <a:solidFill>
                <a:srgbClr val="000000"/>
              </a:solidFill>
              <a:latin typeface="Arial Narrow"/>
              <a:ea typeface="Arial Narrow"/>
              <a:cs typeface="Arial Narrow"/>
            </a:rPr>
            <a:t>Seed 11 </a:t>
          </a:r>
          <a:r>
            <a:rPr lang="en-US" cap="none" sz="800" b="0" i="0" u="none" baseline="0">
              <a:solidFill>
                <a:srgbClr val="000000"/>
              </a:solidFill>
              <a:latin typeface="Arial Narrow"/>
              <a:ea typeface="Arial Narrow"/>
              <a:cs typeface="Arial Narrow"/>
            </a:rPr>
            <a:t>(12 bonus pts)   </a:t>
          </a:r>
          <a:r>
            <a:rPr lang="en-US" cap="none" sz="800" b="1" i="0" u="none" baseline="0">
              <a:solidFill>
                <a:srgbClr val="000000"/>
              </a:solidFill>
              <a:latin typeface="Arial Narrow"/>
              <a:ea typeface="Arial Narrow"/>
              <a:cs typeface="Arial Narrow"/>
            </a:rPr>
            <a:t>Seed 12 </a:t>
          </a:r>
          <a:r>
            <a:rPr lang="en-US" cap="none" sz="800" b="0" i="0" u="none" baseline="0">
              <a:solidFill>
                <a:srgbClr val="000000"/>
              </a:solidFill>
              <a:latin typeface="Arial Narrow"/>
              <a:ea typeface="Arial Narrow"/>
              <a:cs typeface="Arial Narrow"/>
            </a:rPr>
            <a:t>(14 bonus pts)
</a:t>
          </a:r>
          <a:r>
            <a:rPr lang="en-US" cap="none" sz="800" b="1" i="0" u="none" baseline="0">
              <a:solidFill>
                <a:srgbClr val="000000"/>
              </a:solidFill>
              <a:latin typeface="Arial Narrow"/>
              <a:ea typeface="Arial Narrow"/>
              <a:cs typeface="Arial Narrow"/>
            </a:rPr>
            <a:t>Seed 13 </a:t>
          </a:r>
          <a:r>
            <a:rPr lang="en-US" cap="none" sz="800" b="0" i="0" u="none" baseline="0">
              <a:solidFill>
                <a:srgbClr val="000000"/>
              </a:solidFill>
              <a:latin typeface="Arial Narrow"/>
              <a:ea typeface="Arial Narrow"/>
              <a:cs typeface="Arial Narrow"/>
            </a:rPr>
            <a:t>(16 bonus pts)     </a:t>
          </a:r>
          <a:r>
            <a:rPr lang="en-US" cap="none" sz="800" b="1" i="0" u="none" baseline="0">
              <a:solidFill>
                <a:srgbClr val="000000"/>
              </a:solidFill>
              <a:latin typeface="Arial Narrow"/>
              <a:ea typeface="Arial Narrow"/>
              <a:cs typeface="Arial Narrow"/>
            </a:rPr>
            <a:t>Seed 14 </a:t>
          </a:r>
          <a:r>
            <a:rPr lang="en-US" cap="none" sz="800" b="0" i="0" u="none" baseline="0">
              <a:solidFill>
                <a:srgbClr val="000000"/>
              </a:solidFill>
              <a:latin typeface="Arial Narrow"/>
              <a:ea typeface="Arial Narrow"/>
              <a:cs typeface="Arial Narrow"/>
            </a:rPr>
            <a:t>(18 bonus pts)
</a:t>
          </a:r>
          <a:r>
            <a:rPr lang="en-US" cap="none" sz="800" b="1" i="0" u="none" baseline="0">
              <a:solidFill>
                <a:srgbClr val="000000"/>
              </a:solidFill>
              <a:latin typeface="Arial Narrow"/>
              <a:ea typeface="Arial Narrow"/>
              <a:cs typeface="Arial Narrow"/>
            </a:rPr>
            <a:t>Seed 15</a:t>
          </a:r>
          <a:r>
            <a:rPr lang="en-US" cap="none" sz="800" b="1" i="0" u="none" baseline="0">
              <a:solidFill>
                <a:srgbClr val="000000"/>
              </a:solidFill>
              <a:latin typeface="Arial Narrow"/>
              <a:ea typeface="Arial Narrow"/>
              <a:cs typeface="Arial Narrow"/>
            </a:rPr>
            <a:t> </a:t>
          </a:r>
          <a:r>
            <a:rPr lang="en-US" cap="none" sz="800" b="0" i="0" u="none" baseline="0">
              <a:solidFill>
                <a:srgbClr val="000000"/>
              </a:solidFill>
              <a:latin typeface="Arial Narrow"/>
              <a:ea typeface="Arial Narrow"/>
              <a:cs typeface="Arial Narrow"/>
            </a:rPr>
            <a:t>(20 bonus pts)     </a:t>
          </a:r>
          <a:r>
            <a:rPr lang="en-US" cap="none" sz="800" b="1" i="0" u="none" baseline="0">
              <a:solidFill>
                <a:srgbClr val="000000"/>
              </a:solidFill>
              <a:latin typeface="Arial Narrow"/>
              <a:ea typeface="Arial Narrow"/>
              <a:cs typeface="Arial Narrow"/>
            </a:rPr>
            <a:t>Seed 16 </a:t>
          </a:r>
          <a:r>
            <a:rPr lang="en-US" cap="none" sz="800" b="0" i="0" u="none" baseline="0">
              <a:solidFill>
                <a:srgbClr val="000000"/>
              </a:solidFill>
              <a:latin typeface="Arial Narrow"/>
              <a:ea typeface="Arial Narrow"/>
              <a:cs typeface="Arial Narrow"/>
            </a:rPr>
            <a:t>(40 bonus pts)
</a:t>
          </a:r>
          <a:r>
            <a:rPr lang="en-US" cap="none" sz="1100" b="0" i="0" u="none" baseline="0">
              <a:solidFill>
                <a:srgbClr val="FFFFFF"/>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100" b="0" i="0" u="none" baseline="0">
              <a:solidFill>
                <a:srgbClr val="FFFFFF"/>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100" b="0" i="0" u="none" baseline="0">
              <a:solidFill>
                <a:srgbClr val="FFFFFF"/>
              </a:solidFill>
              <a:latin typeface="Calibri"/>
              <a:ea typeface="Calibri"/>
              <a:cs typeface="Calibri"/>
            </a:rPr>
            <a:t> </a:t>
          </a:r>
        </a:p>
      </xdr:txBody>
    </xdr:sp>
    <xdr:clientData/>
  </xdr:twoCellAnchor>
  <xdr:twoCellAnchor>
    <xdr:from>
      <xdr:col>5</xdr:col>
      <xdr:colOff>228600</xdr:colOff>
      <xdr:row>5</xdr:row>
      <xdr:rowOff>95250</xdr:rowOff>
    </xdr:from>
    <xdr:to>
      <xdr:col>7</xdr:col>
      <xdr:colOff>114300</xdr:colOff>
      <xdr:row>14</xdr:row>
      <xdr:rowOff>9525</xdr:rowOff>
    </xdr:to>
    <xdr:sp>
      <xdr:nvSpPr>
        <xdr:cNvPr id="2" name="TextBox 2"/>
        <xdr:cNvSpPr txBox="1">
          <a:spLocks noChangeArrowheads="1"/>
        </xdr:cNvSpPr>
      </xdr:nvSpPr>
      <xdr:spPr>
        <a:xfrm>
          <a:off x="3848100" y="1123950"/>
          <a:ext cx="1581150" cy="1371600"/>
        </a:xfrm>
        <a:prstGeom prst="rect">
          <a:avLst/>
        </a:prstGeom>
        <a:solidFill>
          <a:srgbClr val="DCE6F2"/>
        </a:solidFill>
        <a:ln w="6350" cmpd="sng">
          <a:solidFill>
            <a:srgbClr val="000000"/>
          </a:solidFill>
          <a:headEnd type="none"/>
          <a:tailEnd type="none"/>
        </a:ln>
      </xdr:spPr>
      <xdr:txBody>
        <a:bodyPr vertOverflow="clip" wrap="square"/>
        <a:p>
          <a:pPr algn="ctr">
            <a:defRPr/>
          </a:pPr>
          <a:r>
            <a:rPr lang="en-US" cap="none" sz="1000" b="1" i="0" u="none" baseline="0">
              <a:solidFill>
                <a:srgbClr val="000000"/>
              </a:solidFill>
              <a:latin typeface="Arial Narrow"/>
              <a:ea typeface="Arial Narrow"/>
              <a:cs typeface="Arial Narrow"/>
            </a:rPr>
            <a:t>POINTS PER ROUND
</a:t>
          </a:r>
          <a:r>
            <a:rPr lang="en-US" cap="none" sz="1000" b="0" i="0" u="none" baseline="0">
              <a:solidFill>
                <a:srgbClr val="000000"/>
              </a:solidFill>
              <a:latin typeface="Arial Narrow"/>
              <a:ea typeface="Arial Narrow"/>
              <a:cs typeface="Arial Narrow"/>
            </a:rPr>
            <a:t>Earned for each win
</a:t>
          </a:r>
          <a:r>
            <a:rPr lang="en-US" cap="none" sz="600" b="0" i="0" u="none" baseline="0">
              <a:solidFill>
                <a:srgbClr val="000000"/>
              </a:solidFill>
              <a:latin typeface="Arial Narrow"/>
              <a:ea typeface="Arial Narrow"/>
              <a:cs typeface="Arial Narrow"/>
            </a:rPr>
            <a:t>
</a:t>
          </a:r>
          <a:r>
            <a:rPr lang="en-US" cap="none" sz="800" b="1" i="0" u="none" baseline="0">
              <a:solidFill>
                <a:srgbClr val="000000"/>
              </a:solidFill>
              <a:latin typeface="Arial Narrow"/>
              <a:ea typeface="Arial Narrow"/>
              <a:cs typeface="Arial Narrow"/>
            </a:rPr>
            <a:t>1st Round </a:t>
          </a:r>
          <a:r>
            <a:rPr lang="en-US" cap="none" sz="800" b="0" i="0" u="none" baseline="0">
              <a:solidFill>
                <a:srgbClr val="000000"/>
              </a:solidFill>
              <a:latin typeface="Arial Narrow"/>
              <a:ea typeface="Arial Narrow"/>
              <a:cs typeface="Arial Narrow"/>
            </a:rPr>
            <a:t>(8 Points)
</a:t>
          </a:r>
          <a:r>
            <a:rPr lang="en-US" cap="none" sz="200" b="0" i="0" u="none" baseline="0">
              <a:solidFill>
                <a:srgbClr val="000000"/>
              </a:solidFill>
              <a:latin typeface="Arial Narrow"/>
              <a:ea typeface="Arial Narrow"/>
              <a:cs typeface="Arial Narrow"/>
            </a:rPr>
            <a:t>
</a:t>
          </a:r>
          <a:r>
            <a:rPr lang="en-US" cap="none" sz="800" b="1" i="0" u="none" baseline="0">
              <a:solidFill>
                <a:srgbClr val="000000"/>
              </a:solidFill>
              <a:latin typeface="Arial Narrow"/>
              <a:ea typeface="Arial Narrow"/>
              <a:cs typeface="Arial Narrow"/>
            </a:rPr>
            <a:t>2nd Round </a:t>
          </a:r>
          <a:r>
            <a:rPr lang="en-US" cap="none" sz="800" b="0" i="0" u="none" baseline="0">
              <a:solidFill>
                <a:srgbClr val="000000"/>
              </a:solidFill>
              <a:latin typeface="Arial Narrow"/>
              <a:ea typeface="Arial Narrow"/>
              <a:cs typeface="Arial Narrow"/>
            </a:rPr>
            <a:t>(10</a:t>
          </a:r>
          <a:r>
            <a:rPr lang="en-US" cap="none" sz="800" b="0" i="0" u="none" baseline="0">
              <a:solidFill>
                <a:srgbClr val="000000"/>
              </a:solidFill>
              <a:latin typeface="Arial Narrow"/>
              <a:ea typeface="Arial Narrow"/>
              <a:cs typeface="Arial Narrow"/>
            </a:rPr>
            <a:t> Points)
</a:t>
          </a:r>
          <a:r>
            <a:rPr lang="en-US" cap="none" sz="200" b="0" i="0" u="none" baseline="0">
              <a:solidFill>
                <a:srgbClr val="000000"/>
              </a:solidFill>
              <a:latin typeface="Arial Narrow"/>
              <a:ea typeface="Arial Narrow"/>
              <a:cs typeface="Arial Narrow"/>
            </a:rPr>
            <a:t>
</a:t>
          </a:r>
          <a:r>
            <a:rPr lang="en-US" cap="none" sz="800" b="1" i="0" u="none" baseline="0">
              <a:solidFill>
                <a:srgbClr val="000000"/>
              </a:solidFill>
              <a:latin typeface="Arial Narrow"/>
              <a:ea typeface="Arial Narrow"/>
              <a:cs typeface="Arial Narrow"/>
            </a:rPr>
            <a:t>3rd Round </a:t>
          </a:r>
          <a:r>
            <a:rPr lang="en-US" cap="none" sz="800" b="0" i="0" u="none" baseline="0">
              <a:solidFill>
                <a:srgbClr val="000000"/>
              </a:solidFill>
              <a:latin typeface="Arial Narrow"/>
              <a:ea typeface="Arial Narrow"/>
              <a:cs typeface="Arial Narrow"/>
            </a:rPr>
            <a:t>(12 Points)
</a:t>
          </a:r>
          <a:r>
            <a:rPr lang="en-US" cap="none" sz="200" b="0" i="0" u="none" baseline="0">
              <a:solidFill>
                <a:srgbClr val="000000"/>
              </a:solidFill>
              <a:latin typeface="Arial Narrow"/>
              <a:ea typeface="Arial Narrow"/>
              <a:cs typeface="Arial Narrow"/>
            </a:rPr>
            <a:t>
</a:t>
          </a:r>
          <a:r>
            <a:rPr lang="en-US" cap="none" sz="800" b="1" i="0" u="none" baseline="0">
              <a:solidFill>
                <a:srgbClr val="000000"/>
              </a:solidFill>
              <a:latin typeface="Arial Narrow"/>
              <a:ea typeface="Arial Narrow"/>
              <a:cs typeface="Arial Narrow"/>
            </a:rPr>
            <a:t>4th Round </a:t>
          </a:r>
          <a:r>
            <a:rPr lang="en-US" cap="none" sz="800" b="0" i="0" u="none" baseline="0">
              <a:solidFill>
                <a:srgbClr val="000000"/>
              </a:solidFill>
              <a:latin typeface="Arial Narrow"/>
              <a:ea typeface="Arial Narrow"/>
              <a:cs typeface="Arial Narrow"/>
            </a:rPr>
            <a:t>(15 Points)
</a:t>
          </a:r>
          <a:r>
            <a:rPr lang="en-US" cap="none" sz="200" b="0" i="0" u="none" baseline="0">
              <a:solidFill>
                <a:srgbClr val="000000"/>
              </a:solidFill>
              <a:latin typeface="Arial Narrow"/>
              <a:ea typeface="Arial Narrow"/>
              <a:cs typeface="Arial Narrow"/>
            </a:rPr>
            <a:t>
</a:t>
          </a:r>
          <a:r>
            <a:rPr lang="en-US" cap="none" sz="800" b="1" i="0" u="none" baseline="0">
              <a:solidFill>
                <a:srgbClr val="000000"/>
              </a:solidFill>
              <a:latin typeface="Arial Narrow"/>
              <a:ea typeface="Arial Narrow"/>
              <a:cs typeface="Arial Narrow"/>
            </a:rPr>
            <a:t>5th Round </a:t>
          </a:r>
          <a:r>
            <a:rPr lang="en-US" cap="none" sz="800" b="0" i="0" u="none" baseline="0">
              <a:solidFill>
                <a:srgbClr val="000000"/>
              </a:solidFill>
              <a:latin typeface="Arial Narrow"/>
              <a:ea typeface="Arial Narrow"/>
              <a:cs typeface="Arial Narrow"/>
            </a:rPr>
            <a:t>(25 Points)
</a:t>
          </a:r>
          <a:r>
            <a:rPr lang="en-US" cap="none" sz="200" b="0" i="0" u="none" baseline="0">
              <a:solidFill>
                <a:srgbClr val="000000"/>
              </a:solidFill>
              <a:latin typeface="Arial Narrow"/>
              <a:ea typeface="Arial Narrow"/>
              <a:cs typeface="Arial Narrow"/>
            </a:rPr>
            <a:t>
</a:t>
          </a:r>
          <a:r>
            <a:rPr lang="en-US" cap="none" sz="800" b="1" i="0" u="none" baseline="0">
              <a:solidFill>
                <a:srgbClr val="000000"/>
              </a:solidFill>
              <a:latin typeface="Arial Narrow"/>
              <a:ea typeface="Arial Narrow"/>
              <a:cs typeface="Arial Narrow"/>
            </a:rPr>
            <a:t>6th Round </a:t>
          </a:r>
          <a:r>
            <a:rPr lang="en-US" cap="none" sz="800" b="0" i="0" u="none" baseline="0">
              <a:solidFill>
                <a:srgbClr val="000000"/>
              </a:solidFill>
              <a:latin typeface="Arial Narrow"/>
              <a:ea typeface="Arial Narrow"/>
              <a:cs typeface="Arial Narrow"/>
            </a:rPr>
            <a:t>(50 Points)
</a:t>
          </a:r>
          <a:r>
            <a:rPr lang="en-US" cap="none" sz="800" b="0" i="0" u="none" baseline="0">
              <a:solidFill>
                <a:srgbClr val="000000"/>
              </a:solidFill>
              <a:latin typeface="Arial"/>
              <a:ea typeface="Arial"/>
              <a:cs typeface="Arial"/>
            </a:rPr>
            <a:t>
</a:t>
          </a:r>
          <a:r>
            <a:rPr lang="en-US" cap="none" sz="1100" b="0" i="0" u="none" baseline="0">
              <a:solidFill>
                <a:srgbClr val="FFFFFF"/>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100" b="0" i="0" u="none" baseline="0">
              <a:solidFill>
                <a:srgbClr val="FFFFFF"/>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100" b="0" i="0" u="none" baseline="0">
              <a:solidFill>
                <a:srgbClr val="FFFFFF"/>
              </a:solidFill>
              <a:latin typeface="Calibri"/>
              <a:ea typeface="Calibri"/>
              <a:cs typeface="Calibri"/>
            </a:rPr>
            <a:t> </a:t>
          </a:r>
        </a:p>
      </xdr:txBody>
    </xdr:sp>
    <xdr:clientData/>
  </xdr:twoCellAnchor>
  <xdr:oneCellAnchor>
    <xdr:from>
      <xdr:col>5</xdr:col>
      <xdr:colOff>390525</xdr:colOff>
      <xdr:row>0</xdr:row>
      <xdr:rowOff>38100</xdr:rowOff>
    </xdr:from>
    <xdr:ext cx="3219450" cy="314325"/>
    <xdr:sp>
      <xdr:nvSpPr>
        <xdr:cNvPr id="3" name="Rectangle 3"/>
        <xdr:cNvSpPr>
          <a:spLocks/>
        </xdr:cNvSpPr>
      </xdr:nvSpPr>
      <xdr:spPr>
        <a:xfrm>
          <a:off x="4010025" y="38100"/>
          <a:ext cx="3219450" cy="314325"/>
        </a:xfrm>
        <a:prstGeom prst="rect">
          <a:avLst/>
        </a:prstGeom>
        <a:noFill/>
        <a:ln w="9525" cmpd="sng">
          <a:noFill/>
        </a:ln>
      </xdr:spPr>
      <xdr:txBody>
        <a:bodyPr vertOverflow="clip" wrap="square" anchor="ctr"/>
        <a:p>
          <a:pPr algn="ctr">
            <a:defRPr/>
          </a:pPr>
          <a:r>
            <a:rPr lang="en-US" cap="none" sz="1800" b="1" i="0" u="none" baseline="0">
              <a:solidFill>
                <a:srgbClr val="333399"/>
              </a:solidFill>
            </a:rPr>
            <a:t>2012 March Madness</a:t>
          </a:r>
          <a:r>
            <a:rPr lang="en-US" cap="none" sz="1800" b="1" i="0" u="none" baseline="0">
              <a:solidFill>
                <a:srgbClr val="333399"/>
              </a:solidFill>
            </a:rPr>
            <a:t> Pool</a:t>
          </a:r>
        </a:p>
      </xdr:txBody>
    </xdr:sp>
    <xdr:clientData/>
  </xdr:oneCellAnchor>
  <xdr:twoCellAnchor>
    <xdr:from>
      <xdr:col>6</xdr:col>
      <xdr:colOff>200025</xdr:colOff>
      <xdr:row>21</xdr:row>
      <xdr:rowOff>66675</xdr:rowOff>
    </xdr:from>
    <xdr:to>
      <xdr:col>7</xdr:col>
      <xdr:colOff>447675</xdr:colOff>
      <xdr:row>24</xdr:row>
      <xdr:rowOff>57150</xdr:rowOff>
    </xdr:to>
    <xdr:sp>
      <xdr:nvSpPr>
        <xdr:cNvPr id="4" name="TextBox 4"/>
        <xdr:cNvSpPr txBox="1">
          <a:spLocks noChangeArrowheads="1"/>
        </xdr:cNvSpPr>
      </xdr:nvSpPr>
      <xdr:spPr>
        <a:xfrm>
          <a:off x="4667250" y="3686175"/>
          <a:ext cx="1095375" cy="476250"/>
        </a:xfrm>
        <a:prstGeom prst="rect">
          <a:avLst/>
        </a:prstGeom>
        <a:solidFill>
          <a:srgbClr val="FFFFFF"/>
        </a:solidFill>
        <a:ln w="19050" cmpd="sng">
          <a:solidFill>
            <a:srgbClr val="7F7F7F"/>
          </a:solidFill>
          <a:headEnd type="none"/>
          <a:tailEnd type="none"/>
        </a:ln>
      </xdr:spPr>
      <xdr:txBody>
        <a:bodyPr vertOverflow="clip" wrap="square"/>
        <a:p>
          <a:pPr algn="l">
            <a:defRPr/>
          </a:pPr>
          <a:r>
            <a:rPr lang="en-US" cap="none" sz="800" b="0" i="0" u="sng" baseline="0">
              <a:solidFill>
                <a:srgbClr val="000000"/>
              </a:solidFill>
              <a:latin typeface="Calibri"/>
              <a:ea typeface="Calibri"/>
              <a:cs typeface="Calibri"/>
            </a:rPr>
            <a:t>Play</a:t>
          </a:r>
          <a:r>
            <a:rPr lang="en-US" cap="none" sz="800" b="0" i="0" u="sng" baseline="0">
              <a:solidFill>
                <a:srgbClr val="000000"/>
              </a:solidFill>
              <a:latin typeface="Calibri"/>
              <a:ea typeface="Calibri"/>
              <a:cs typeface="Calibri"/>
            </a:rPr>
            <a:t>-In Game (3-13-12)
</a:t>
          </a:r>
          <a:r>
            <a:rPr lang="en-US" cap="none" sz="800" b="0" i="0" u="none" baseline="0">
              <a:solidFill>
                <a:srgbClr val="FF0000"/>
              </a:solidFill>
              <a:latin typeface="Calibri"/>
              <a:ea typeface="Calibri"/>
              <a:cs typeface="Calibri"/>
            </a:rPr>
            <a:t>BYU vs. Iona
</a:t>
          </a:r>
          <a:r>
            <a:rPr lang="en-US" cap="none" sz="800" b="0" i="0" u="none" baseline="0">
              <a:solidFill>
                <a:srgbClr val="000000"/>
              </a:solidFill>
              <a:latin typeface="Calibri"/>
              <a:ea typeface="Calibri"/>
              <a:cs typeface="Calibri"/>
            </a:rPr>
            <a:t>Winner is #14 Seed</a:t>
          </a:r>
        </a:p>
      </xdr:txBody>
    </xdr:sp>
    <xdr:clientData/>
  </xdr:twoCellAnchor>
  <xdr:twoCellAnchor>
    <xdr:from>
      <xdr:col>6</xdr:col>
      <xdr:colOff>200025</xdr:colOff>
      <xdr:row>18</xdr:row>
      <xdr:rowOff>0</xdr:rowOff>
    </xdr:from>
    <xdr:to>
      <xdr:col>7</xdr:col>
      <xdr:colOff>447675</xdr:colOff>
      <xdr:row>20</xdr:row>
      <xdr:rowOff>152400</xdr:rowOff>
    </xdr:to>
    <xdr:sp>
      <xdr:nvSpPr>
        <xdr:cNvPr id="5" name="TextBox 5"/>
        <xdr:cNvSpPr txBox="1">
          <a:spLocks noChangeArrowheads="1"/>
        </xdr:cNvSpPr>
      </xdr:nvSpPr>
      <xdr:spPr>
        <a:xfrm>
          <a:off x="4667250" y="3133725"/>
          <a:ext cx="1095375" cy="476250"/>
        </a:xfrm>
        <a:prstGeom prst="rect">
          <a:avLst/>
        </a:prstGeom>
        <a:solidFill>
          <a:srgbClr val="FFFFFF"/>
        </a:solidFill>
        <a:ln w="19050" cmpd="sng">
          <a:solidFill>
            <a:srgbClr val="7F7F7F"/>
          </a:solidFill>
          <a:headEnd type="none"/>
          <a:tailEnd type="none"/>
        </a:ln>
      </xdr:spPr>
      <xdr:txBody>
        <a:bodyPr vertOverflow="clip" wrap="square"/>
        <a:p>
          <a:pPr algn="l">
            <a:defRPr/>
          </a:pPr>
          <a:r>
            <a:rPr lang="en-US" cap="none" sz="800" b="0" i="0" u="sng" baseline="0">
              <a:solidFill>
                <a:srgbClr val="000000"/>
              </a:solidFill>
              <a:latin typeface="Calibri"/>
              <a:ea typeface="Calibri"/>
              <a:cs typeface="Calibri"/>
            </a:rPr>
            <a:t>Play</a:t>
          </a:r>
          <a:r>
            <a:rPr lang="en-US" cap="none" sz="800" b="0" i="0" u="sng" baseline="0">
              <a:solidFill>
                <a:srgbClr val="000000"/>
              </a:solidFill>
              <a:latin typeface="Calibri"/>
              <a:ea typeface="Calibri"/>
              <a:cs typeface="Calibri"/>
            </a:rPr>
            <a:t>-In Game (3-13-12)
</a:t>
          </a:r>
          <a:r>
            <a:rPr lang="en-US" cap="none" sz="800" b="0" i="0" u="none" baseline="0">
              <a:solidFill>
                <a:srgbClr val="FF0000"/>
              </a:solidFill>
              <a:latin typeface="Calibri"/>
              <a:ea typeface="Calibri"/>
              <a:cs typeface="Calibri"/>
            </a:rPr>
            <a:t>M. Val St/W.Kentucky
</a:t>
          </a:r>
          <a:r>
            <a:rPr lang="en-US" cap="none" sz="800" b="0" i="0" u="none" baseline="0">
              <a:solidFill>
                <a:srgbClr val="000000"/>
              </a:solidFill>
              <a:latin typeface="Calibri"/>
              <a:ea typeface="Calibri"/>
              <a:cs typeface="Calibri"/>
            </a:rPr>
            <a:t>Winner is #16 Seed</a:t>
          </a:r>
        </a:p>
      </xdr:txBody>
    </xdr:sp>
    <xdr:clientData/>
  </xdr:twoCellAnchor>
  <xdr:twoCellAnchor>
    <xdr:from>
      <xdr:col>7</xdr:col>
      <xdr:colOff>504825</xdr:colOff>
      <xdr:row>18</xdr:row>
      <xdr:rowOff>0</xdr:rowOff>
    </xdr:from>
    <xdr:to>
      <xdr:col>8</xdr:col>
      <xdr:colOff>685800</xdr:colOff>
      <xdr:row>20</xdr:row>
      <xdr:rowOff>152400</xdr:rowOff>
    </xdr:to>
    <xdr:sp>
      <xdr:nvSpPr>
        <xdr:cNvPr id="6" name="TextBox 6"/>
        <xdr:cNvSpPr txBox="1">
          <a:spLocks noChangeArrowheads="1"/>
        </xdr:cNvSpPr>
      </xdr:nvSpPr>
      <xdr:spPr>
        <a:xfrm>
          <a:off x="5819775" y="3133725"/>
          <a:ext cx="1095375" cy="476250"/>
        </a:xfrm>
        <a:prstGeom prst="rect">
          <a:avLst/>
        </a:prstGeom>
        <a:solidFill>
          <a:srgbClr val="FFFFFF"/>
        </a:solidFill>
        <a:ln w="19050" cmpd="sng">
          <a:solidFill>
            <a:srgbClr val="7F7F7F"/>
          </a:solidFill>
          <a:headEnd type="none"/>
          <a:tailEnd type="none"/>
        </a:ln>
      </xdr:spPr>
      <xdr:txBody>
        <a:bodyPr vertOverflow="clip" wrap="square"/>
        <a:p>
          <a:pPr algn="l">
            <a:defRPr/>
          </a:pPr>
          <a:r>
            <a:rPr lang="en-US" cap="none" sz="800" b="0" i="0" u="sng" baseline="0">
              <a:solidFill>
                <a:srgbClr val="000000"/>
              </a:solidFill>
              <a:latin typeface="Calibri"/>
              <a:ea typeface="Calibri"/>
              <a:cs typeface="Calibri"/>
            </a:rPr>
            <a:t>Play</a:t>
          </a:r>
          <a:r>
            <a:rPr lang="en-US" cap="none" sz="800" b="0" i="0" u="sng" baseline="0">
              <a:solidFill>
                <a:srgbClr val="000000"/>
              </a:solidFill>
              <a:latin typeface="Calibri"/>
              <a:ea typeface="Calibri"/>
              <a:cs typeface="Calibri"/>
            </a:rPr>
            <a:t>-In Game (3-13-12)
</a:t>
          </a:r>
          <a:r>
            <a:rPr lang="en-US" cap="none" sz="800" b="0" i="0" u="none" baseline="0">
              <a:solidFill>
                <a:srgbClr val="FF0000"/>
              </a:solidFill>
              <a:latin typeface="Calibri"/>
              <a:ea typeface="Calibri"/>
              <a:cs typeface="Calibri"/>
            </a:rPr>
            <a:t>Lamar/Vermont
</a:t>
          </a:r>
          <a:r>
            <a:rPr lang="en-US" cap="none" sz="800" b="0" i="0" u="none" baseline="0">
              <a:solidFill>
                <a:srgbClr val="000000"/>
              </a:solidFill>
              <a:latin typeface="Calibri"/>
              <a:ea typeface="Calibri"/>
              <a:cs typeface="Calibri"/>
            </a:rPr>
            <a:t>Winner is #16 Seed</a:t>
          </a:r>
        </a:p>
      </xdr:txBody>
    </xdr:sp>
    <xdr:clientData/>
  </xdr:twoCellAnchor>
  <xdr:twoCellAnchor>
    <xdr:from>
      <xdr:col>7</xdr:col>
      <xdr:colOff>504825</xdr:colOff>
      <xdr:row>21</xdr:row>
      <xdr:rowOff>66675</xdr:rowOff>
    </xdr:from>
    <xdr:to>
      <xdr:col>8</xdr:col>
      <xdr:colOff>685800</xdr:colOff>
      <xdr:row>24</xdr:row>
      <xdr:rowOff>57150</xdr:rowOff>
    </xdr:to>
    <xdr:sp>
      <xdr:nvSpPr>
        <xdr:cNvPr id="7" name="TextBox 7"/>
        <xdr:cNvSpPr txBox="1">
          <a:spLocks noChangeArrowheads="1"/>
        </xdr:cNvSpPr>
      </xdr:nvSpPr>
      <xdr:spPr>
        <a:xfrm>
          <a:off x="5819775" y="3686175"/>
          <a:ext cx="1095375" cy="476250"/>
        </a:xfrm>
        <a:prstGeom prst="rect">
          <a:avLst/>
        </a:prstGeom>
        <a:solidFill>
          <a:srgbClr val="FFFFFF"/>
        </a:solidFill>
        <a:ln w="19050" cmpd="sng">
          <a:solidFill>
            <a:srgbClr val="7F7F7F"/>
          </a:solidFill>
          <a:headEnd type="none"/>
          <a:tailEnd type="none"/>
        </a:ln>
      </xdr:spPr>
      <xdr:txBody>
        <a:bodyPr vertOverflow="clip" wrap="square"/>
        <a:p>
          <a:pPr algn="l">
            <a:defRPr/>
          </a:pPr>
          <a:r>
            <a:rPr lang="en-US" cap="none" sz="800" b="0" i="0" u="sng" baseline="0">
              <a:solidFill>
                <a:srgbClr val="000000"/>
              </a:solidFill>
              <a:latin typeface="Calibri"/>
              <a:ea typeface="Calibri"/>
              <a:cs typeface="Calibri"/>
            </a:rPr>
            <a:t>Play</a:t>
          </a:r>
          <a:r>
            <a:rPr lang="en-US" cap="none" sz="800" b="0" i="0" u="sng" baseline="0">
              <a:solidFill>
                <a:srgbClr val="000000"/>
              </a:solidFill>
              <a:latin typeface="Calibri"/>
              <a:ea typeface="Calibri"/>
              <a:cs typeface="Calibri"/>
            </a:rPr>
            <a:t>-In Game (3-13-12)
</a:t>
          </a:r>
          <a:r>
            <a:rPr lang="en-US" cap="none" sz="800" b="0" i="0" u="none" baseline="0">
              <a:solidFill>
                <a:srgbClr val="FF0000"/>
              </a:solidFill>
              <a:latin typeface="Calibri"/>
              <a:ea typeface="Calibri"/>
              <a:cs typeface="Calibri"/>
            </a:rPr>
            <a:t>Cal vs. So. Florida
</a:t>
          </a:r>
          <a:r>
            <a:rPr lang="en-US" cap="none" sz="800" b="0" i="0" u="none" baseline="0">
              <a:solidFill>
                <a:srgbClr val="000000"/>
              </a:solidFill>
              <a:latin typeface="Calibri"/>
              <a:ea typeface="Calibri"/>
              <a:cs typeface="Calibri"/>
            </a:rPr>
            <a:t>Winner is #12 Seed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295275</xdr:colOff>
      <xdr:row>14</xdr:row>
      <xdr:rowOff>133350</xdr:rowOff>
    </xdr:from>
    <xdr:to>
      <xdr:col>3</xdr:col>
      <xdr:colOff>581025</xdr:colOff>
      <xdr:row>17</xdr:row>
      <xdr:rowOff>142875</xdr:rowOff>
    </xdr:to>
    <xdr:pic>
      <xdr:nvPicPr>
        <xdr:cNvPr id="1" name="Picture 49"/>
        <xdr:cNvPicPr preferRelativeResize="1">
          <a:picLocks noChangeAspect="1"/>
        </xdr:cNvPicPr>
      </xdr:nvPicPr>
      <xdr:blipFill>
        <a:blip r:embed="rId1"/>
        <a:srcRect l="12765" t="5882" r="14901" b="23536"/>
        <a:stretch>
          <a:fillRect/>
        </a:stretch>
      </xdr:blipFill>
      <xdr:spPr>
        <a:xfrm>
          <a:off x="2114550" y="2286000"/>
          <a:ext cx="285750" cy="476250"/>
        </a:xfrm>
        <a:prstGeom prst="rect">
          <a:avLst/>
        </a:prstGeom>
        <a:noFill/>
        <a:ln w="9525" cmpd="sng">
          <a:noFill/>
        </a:ln>
      </xdr:spPr>
    </xdr:pic>
    <xdr:clientData/>
  </xdr:twoCellAnchor>
  <xdr:twoCellAnchor editAs="oneCell">
    <xdr:from>
      <xdr:col>7</xdr:col>
      <xdr:colOff>314325</xdr:colOff>
      <xdr:row>1</xdr:row>
      <xdr:rowOff>133350</xdr:rowOff>
    </xdr:from>
    <xdr:to>
      <xdr:col>7</xdr:col>
      <xdr:colOff>590550</xdr:colOff>
      <xdr:row>5</xdr:row>
      <xdr:rowOff>9525</xdr:rowOff>
    </xdr:to>
    <xdr:pic>
      <xdr:nvPicPr>
        <xdr:cNvPr id="2" name="Picture 49"/>
        <xdr:cNvPicPr preferRelativeResize="1">
          <a:picLocks noChangeAspect="1"/>
        </xdr:cNvPicPr>
      </xdr:nvPicPr>
      <xdr:blipFill>
        <a:blip r:embed="rId1"/>
        <a:srcRect l="12765" t="5882" r="14901" b="23536"/>
        <a:stretch>
          <a:fillRect/>
        </a:stretch>
      </xdr:blipFill>
      <xdr:spPr>
        <a:xfrm>
          <a:off x="4743450" y="304800"/>
          <a:ext cx="276225" cy="485775"/>
        </a:xfrm>
        <a:prstGeom prst="rect">
          <a:avLst/>
        </a:prstGeom>
        <a:noFill/>
        <a:ln w="9525" cmpd="sng">
          <a:noFill/>
        </a:ln>
      </xdr:spPr>
    </xdr:pic>
    <xdr:clientData/>
  </xdr:twoCellAnchor>
  <xdr:twoCellAnchor editAs="oneCell">
    <xdr:from>
      <xdr:col>3</xdr:col>
      <xdr:colOff>276225</xdr:colOff>
      <xdr:row>1</xdr:row>
      <xdr:rowOff>104775</xdr:rowOff>
    </xdr:from>
    <xdr:to>
      <xdr:col>3</xdr:col>
      <xdr:colOff>590550</xdr:colOff>
      <xdr:row>4</xdr:row>
      <xdr:rowOff>85725</xdr:rowOff>
    </xdr:to>
    <xdr:pic>
      <xdr:nvPicPr>
        <xdr:cNvPr id="3" name="Picture 1"/>
        <xdr:cNvPicPr preferRelativeResize="1">
          <a:picLocks noChangeAspect="1"/>
        </xdr:cNvPicPr>
      </xdr:nvPicPr>
      <xdr:blipFill>
        <a:blip r:embed="rId2"/>
        <a:srcRect l="13043" t="11045" r="13664" b="29069"/>
        <a:stretch>
          <a:fillRect/>
        </a:stretch>
      </xdr:blipFill>
      <xdr:spPr>
        <a:xfrm>
          <a:off x="2095500" y="276225"/>
          <a:ext cx="314325" cy="438150"/>
        </a:xfrm>
        <a:prstGeom prst="rect">
          <a:avLst/>
        </a:prstGeom>
        <a:noFill/>
        <a:ln w="1" cmpd="sng">
          <a:noFill/>
        </a:ln>
      </xdr:spPr>
    </xdr:pic>
    <xdr:clientData/>
  </xdr:twoCellAnchor>
  <xdr:twoCellAnchor editAs="oneCell">
    <xdr:from>
      <xdr:col>7</xdr:col>
      <xdr:colOff>285750</xdr:colOff>
      <xdr:row>14</xdr:row>
      <xdr:rowOff>95250</xdr:rowOff>
    </xdr:from>
    <xdr:to>
      <xdr:col>7</xdr:col>
      <xdr:colOff>590550</xdr:colOff>
      <xdr:row>17</xdr:row>
      <xdr:rowOff>76200</xdr:rowOff>
    </xdr:to>
    <xdr:pic>
      <xdr:nvPicPr>
        <xdr:cNvPr id="4" name="Picture 1"/>
        <xdr:cNvPicPr preferRelativeResize="1">
          <a:picLocks noChangeAspect="1"/>
        </xdr:cNvPicPr>
      </xdr:nvPicPr>
      <xdr:blipFill>
        <a:blip r:embed="rId2"/>
        <a:srcRect l="13043" t="11045" r="13664" b="29069"/>
        <a:stretch>
          <a:fillRect/>
        </a:stretch>
      </xdr:blipFill>
      <xdr:spPr>
        <a:xfrm>
          <a:off x="4714875" y="2247900"/>
          <a:ext cx="304800" cy="438150"/>
        </a:xfrm>
        <a:prstGeom prst="rect">
          <a:avLst/>
        </a:prstGeom>
        <a:noFill/>
        <a:ln w="1" cmpd="sng">
          <a:noFill/>
        </a:ln>
      </xdr:spPr>
    </xdr:pic>
    <xdr:clientData/>
  </xdr:twoCellAnchor>
  <xdr:twoCellAnchor editAs="oneCell">
    <xdr:from>
      <xdr:col>11</xdr:col>
      <xdr:colOff>238125</xdr:colOff>
      <xdr:row>1</xdr:row>
      <xdr:rowOff>76200</xdr:rowOff>
    </xdr:from>
    <xdr:to>
      <xdr:col>11</xdr:col>
      <xdr:colOff>581025</xdr:colOff>
      <xdr:row>4</xdr:row>
      <xdr:rowOff>19050</xdr:rowOff>
    </xdr:to>
    <xdr:pic>
      <xdr:nvPicPr>
        <xdr:cNvPr id="5" name="Picture 3"/>
        <xdr:cNvPicPr preferRelativeResize="1">
          <a:picLocks noChangeAspect="1"/>
        </xdr:cNvPicPr>
      </xdr:nvPicPr>
      <xdr:blipFill>
        <a:blip r:embed="rId3"/>
        <a:srcRect l="18345" t="5978" r="40646" b="38586"/>
        <a:stretch>
          <a:fillRect/>
        </a:stretch>
      </xdr:blipFill>
      <xdr:spPr>
        <a:xfrm>
          <a:off x="7315200" y="247650"/>
          <a:ext cx="342900" cy="400050"/>
        </a:xfrm>
        <a:prstGeom prst="rect">
          <a:avLst/>
        </a:prstGeom>
        <a:noFill/>
        <a:ln w="1" cmpd="sng">
          <a:noFill/>
        </a:ln>
      </xdr:spPr>
    </xdr:pic>
    <xdr:clientData/>
  </xdr:twoCellAnchor>
  <xdr:twoCellAnchor editAs="oneCell">
    <xdr:from>
      <xdr:col>15</xdr:col>
      <xdr:colOff>247650</xdr:colOff>
      <xdr:row>1</xdr:row>
      <xdr:rowOff>95250</xdr:rowOff>
    </xdr:from>
    <xdr:to>
      <xdr:col>15</xdr:col>
      <xdr:colOff>590550</xdr:colOff>
      <xdr:row>4</xdr:row>
      <xdr:rowOff>57150</xdr:rowOff>
    </xdr:to>
    <xdr:pic>
      <xdr:nvPicPr>
        <xdr:cNvPr id="6" name="Picture 3"/>
        <xdr:cNvPicPr preferRelativeResize="1">
          <a:picLocks noChangeAspect="1"/>
        </xdr:cNvPicPr>
      </xdr:nvPicPr>
      <xdr:blipFill>
        <a:blip r:embed="rId3"/>
        <a:srcRect l="18345" t="5978" r="40646" b="38586"/>
        <a:stretch>
          <a:fillRect/>
        </a:stretch>
      </xdr:blipFill>
      <xdr:spPr>
        <a:xfrm>
          <a:off x="9934575" y="266700"/>
          <a:ext cx="342900" cy="419100"/>
        </a:xfrm>
        <a:prstGeom prst="rect">
          <a:avLst/>
        </a:prstGeom>
        <a:noFill/>
        <a:ln w="1" cmpd="sng">
          <a:noFill/>
        </a:ln>
      </xdr:spPr>
    </xdr:pic>
    <xdr:clientData/>
  </xdr:twoCellAnchor>
  <xdr:twoCellAnchor editAs="oneCell">
    <xdr:from>
      <xdr:col>15</xdr:col>
      <xdr:colOff>228600</xdr:colOff>
      <xdr:row>14</xdr:row>
      <xdr:rowOff>38100</xdr:rowOff>
    </xdr:from>
    <xdr:to>
      <xdr:col>15</xdr:col>
      <xdr:colOff>581025</xdr:colOff>
      <xdr:row>18</xdr:row>
      <xdr:rowOff>19050</xdr:rowOff>
    </xdr:to>
    <xdr:pic>
      <xdr:nvPicPr>
        <xdr:cNvPr id="7" name="Picture 7"/>
        <xdr:cNvPicPr preferRelativeResize="1">
          <a:picLocks noChangeAspect="1"/>
        </xdr:cNvPicPr>
      </xdr:nvPicPr>
      <xdr:blipFill>
        <a:blip r:embed="rId4"/>
        <a:stretch>
          <a:fillRect/>
        </a:stretch>
      </xdr:blipFill>
      <xdr:spPr>
        <a:xfrm>
          <a:off x="9915525" y="2190750"/>
          <a:ext cx="352425" cy="590550"/>
        </a:xfrm>
        <a:prstGeom prst="rect">
          <a:avLst/>
        </a:prstGeom>
        <a:noFill/>
        <a:ln w="9525" cmpd="sng">
          <a:noFill/>
        </a:ln>
      </xdr:spPr>
    </xdr:pic>
    <xdr:clientData/>
  </xdr:twoCellAnchor>
  <xdr:twoCellAnchor editAs="oneCell">
    <xdr:from>
      <xdr:col>11</xdr:col>
      <xdr:colOff>238125</xdr:colOff>
      <xdr:row>14</xdr:row>
      <xdr:rowOff>28575</xdr:rowOff>
    </xdr:from>
    <xdr:to>
      <xdr:col>11</xdr:col>
      <xdr:colOff>581025</xdr:colOff>
      <xdr:row>18</xdr:row>
      <xdr:rowOff>9525</xdr:rowOff>
    </xdr:to>
    <xdr:pic>
      <xdr:nvPicPr>
        <xdr:cNvPr id="8" name="Picture 8"/>
        <xdr:cNvPicPr preferRelativeResize="1">
          <a:picLocks noChangeAspect="1"/>
        </xdr:cNvPicPr>
      </xdr:nvPicPr>
      <xdr:blipFill>
        <a:blip r:embed="rId4"/>
        <a:stretch>
          <a:fillRect/>
        </a:stretch>
      </xdr:blipFill>
      <xdr:spPr>
        <a:xfrm>
          <a:off x="7315200" y="2181225"/>
          <a:ext cx="3429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GK117"/>
  <sheetViews>
    <sheetView tabSelected="1" zoomScalePageLayoutView="0" workbookViewId="0" topLeftCell="A1">
      <pane xSplit="4" ySplit="3" topLeftCell="GC4" activePane="bottomRight" state="frozen"/>
      <selection pane="topLeft" activeCell="A1" sqref="A1"/>
      <selection pane="topRight" activeCell="D1" sqref="D1"/>
      <selection pane="bottomLeft" activeCell="A4" sqref="A4"/>
      <selection pane="bottomRight" activeCell="D50" sqref="A3:D50"/>
    </sheetView>
  </sheetViews>
  <sheetFormatPr defaultColWidth="17.8515625" defaultRowHeight="12.75"/>
  <cols>
    <col min="1" max="1" width="14.7109375" style="2" bestFit="1" customWidth="1"/>
    <col min="2" max="2" width="29.00390625" style="2" hidden="1" customWidth="1"/>
    <col min="3" max="3" width="11.421875" style="248" bestFit="1" customWidth="1"/>
    <col min="4" max="4" width="5.140625" style="1" bestFit="1" customWidth="1"/>
    <col min="5" max="5" width="7.57421875" style="1" hidden="1" customWidth="1"/>
    <col min="6" max="6" width="2.421875" style="1" hidden="1" customWidth="1"/>
    <col min="7" max="7" width="1.421875" style="1" hidden="1" customWidth="1"/>
    <col min="8" max="8" width="8.421875" style="1" hidden="1" customWidth="1"/>
    <col min="9" max="9" width="2.421875" style="1" hidden="1" customWidth="1"/>
    <col min="10" max="10" width="1.421875" style="1" hidden="1" customWidth="1"/>
    <col min="11" max="11" width="10.28125" style="1" hidden="1" customWidth="1"/>
    <col min="12" max="13" width="2.421875" style="1" hidden="1" customWidth="1"/>
    <col min="14" max="14" width="13.57421875" style="1" hidden="1" customWidth="1"/>
    <col min="15" max="15" width="2.421875" style="1" hidden="1" customWidth="1"/>
    <col min="16" max="16" width="1.421875" style="1" hidden="1" customWidth="1"/>
    <col min="17" max="17" width="7.57421875" style="1" hidden="1" customWidth="1"/>
    <col min="18" max="19" width="2.421875" style="1" hidden="1" customWidth="1"/>
    <col min="20" max="20" width="14.421875" style="1" hidden="1" customWidth="1"/>
    <col min="21" max="21" width="2.421875" style="1" hidden="1" customWidth="1"/>
    <col min="22" max="22" width="1.421875" style="1" hidden="1" customWidth="1"/>
    <col min="23" max="23" width="9.140625" style="1" hidden="1" customWidth="1"/>
    <col min="24" max="25" width="2.421875" style="1" hidden="1" customWidth="1"/>
    <col min="26" max="26" width="7.57421875" style="1" hidden="1" customWidth="1"/>
    <col min="27" max="28" width="2.421875" style="1" hidden="1" customWidth="1"/>
    <col min="29" max="29" width="11.421875" style="1" hidden="1" customWidth="1"/>
    <col min="30" max="30" width="2.421875" style="1" hidden="1" customWidth="1"/>
    <col min="31" max="31" width="1.421875" style="1" hidden="1" customWidth="1"/>
    <col min="32" max="32" width="7.57421875" style="1" hidden="1" customWidth="1"/>
    <col min="33" max="33" width="2.421875" style="1" hidden="1" customWidth="1"/>
    <col min="34" max="34" width="1.421875" style="1" hidden="1" customWidth="1"/>
    <col min="35" max="35" width="13.421875" style="1" hidden="1" customWidth="1"/>
    <col min="36" max="36" width="2.421875" style="1" hidden="1" customWidth="1"/>
    <col min="37" max="37" width="1.421875" style="1" hidden="1" customWidth="1"/>
    <col min="38" max="38" width="7.57421875" style="1" hidden="1" customWidth="1"/>
    <col min="39" max="39" width="2.421875" style="1" hidden="1" customWidth="1"/>
    <col min="40" max="40" width="1.421875" style="1" hidden="1" customWidth="1"/>
    <col min="41" max="41" width="11.421875" style="1" hidden="1" customWidth="1"/>
    <col min="42" max="42" width="2.421875" style="1" hidden="1" customWidth="1"/>
    <col min="43" max="43" width="1.421875" style="1" hidden="1" customWidth="1"/>
    <col min="44" max="44" width="7.8515625" style="1" hidden="1" customWidth="1"/>
    <col min="45" max="45" width="2.421875" style="1" hidden="1" customWidth="1"/>
    <col min="46" max="46" width="1.421875" style="1" hidden="1" customWidth="1"/>
    <col min="47" max="47" width="7.57421875" style="1" hidden="1" customWidth="1"/>
    <col min="48" max="48" width="2.421875" style="1" hidden="1" customWidth="1"/>
    <col min="49" max="49" width="1.421875" style="1" hidden="1" customWidth="1"/>
    <col min="50" max="50" width="18.421875" style="1" hidden="1" customWidth="1"/>
    <col min="51" max="52" width="2.421875" style="1" hidden="1" customWidth="1"/>
    <col min="53" max="53" width="23.00390625" style="1" hidden="1" customWidth="1"/>
    <col min="54" max="54" width="2.421875" style="1" hidden="1" customWidth="1"/>
    <col min="55" max="55" width="1.421875" style="1" hidden="1" customWidth="1"/>
    <col min="56" max="56" width="10.57421875" style="1" hidden="1" customWidth="1"/>
    <col min="57" max="57" width="2.421875" style="1" hidden="1" customWidth="1"/>
    <col min="58" max="58" width="1.421875" style="1" hidden="1" customWidth="1"/>
    <col min="59" max="59" width="8.140625" style="1" hidden="1" customWidth="1"/>
    <col min="60" max="60" width="2.421875" style="1" hidden="1" customWidth="1"/>
    <col min="61" max="61" width="1.421875" style="1" hidden="1" customWidth="1"/>
    <col min="62" max="62" width="7.8515625" style="1" hidden="1" customWidth="1"/>
    <col min="63" max="63" width="2.421875" style="1" hidden="1" customWidth="1"/>
    <col min="64" max="64" width="1.421875" style="1" hidden="1" customWidth="1"/>
    <col min="65" max="65" width="7.8515625" style="1" hidden="1" customWidth="1"/>
    <col min="66" max="66" width="2.421875" style="1" hidden="1" customWidth="1"/>
    <col min="67" max="67" width="1.421875" style="1" hidden="1" customWidth="1"/>
    <col min="68" max="68" width="12.140625" style="1" hidden="1" customWidth="1"/>
    <col min="69" max="69" width="2.421875" style="1" hidden="1" customWidth="1"/>
    <col min="70" max="70" width="1.421875" style="1" hidden="1" customWidth="1"/>
    <col min="71" max="71" width="10.28125" style="1" hidden="1" customWidth="1"/>
    <col min="72" max="72" width="2.421875" style="1" hidden="1" customWidth="1"/>
    <col min="73" max="73" width="1.421875" style="1" hidden="1" customWidth="1"/>
    <col min="74" max="74" width="8.421875" style="1" hidden="1" customWidth="1"/>
    <col min="75" max="75" width="2.421875" style="1" hidden="1" customWidth="1"/>
    <col min="76" max="76" width="1.421875" style="1" hidden="1" customWidth="1"/>
    <col min="77" max="77" width="11.00390625" style="1" hidden="1" customWidth="1"/>
    <col min="78" max="78" width="2.421875" style="1" hidden="1" customWidth="1"/>
    <col min="79" max="79" width="1.421875" style="1" hidden="1" customWidth="1"/>
    <col min="80" max="80" width="7.57421875" style="1" hidden="1" customWidth="1"/>
    <col min="81" max="81" width="2.421875" style="1" hidden="1" customWidth="1"/>
    <col min="82" max="82" width="1.421875" style="1" hidden="1" customWidth="1"/>
    <col min="83" max="83" width="8.421875" style="1" hidden="1" customWidth="1"/>
    <col min="84" max="85" width="2.421875" style="1" hidden="1" customWidth="1"/>
    <col min="86" max="86" width="7.57421875" style="1" hidden="1" customWidth="1"/>
    <col min="87" max="88" width="2.421875" style="1" hidden="1" customWidth="1"/>
    <col min="89" max="89" width="12.28125" style="1" hidden="1" customWidth="1"/>
    <col min="90" max="91" width="2.421875" style="1" hidden="1" customWidth="1"/>
    <col min="92" max="92" width="9.421875" style="1" hidden="1" customWidth="1"/>
    <col min="93" max="93" width="2.421875" style="1" hidden="1" customWidth="1"/>
    <col min="94" max="94" width="1.421875" style="1" hidden="1" customWidth="1"/>
    <col min="95" max="95" width="7.57421875" style="1" hidden="1" customWidth="1"/>
    <col min="96" max="97" width="2.421875" style="1" hidden="1" customWidth="1"/>
    <col min="98" max="98" width="7.57421875" style="1" hidden="1" customWidth="1"/>
    <col min="99" max="99" width="2.421875" style="1" hidden="1" customWidth="1"/>
    <col min="100" max="100" width="1.421875" style="1" hidden="1" customWidth="1"/>
    <col min="101" max="101" width="8.421875" style="1" hidden="1" customWidth="1"/>
    <col min="102" max="102" width="2.421875" style="1" hidden="1" customWidth="1"/>
    <col min="103" max="103" width="1.421875" style="1" hidden="1" customWidth="1"/>
    <col min="104" max="104" width="13.57421875" style="1" hidden="1" customWidth="1"/>
    <col min="105" max="105" width="2.421875" style="1" hidden="1" customWidth="1"/>
    <col min="106" max="106" width="1.421875" style="1" hidden="1" customWidth="1"/>
    <col min="107" max="107" width="14.421875" style="1" hidden="1" customWidth="1"/>
    <col min="108" max="108" width="2.421875" style="1" hidden="1" customWidth="1"/>
    <col min="109" max="109" width="1.421875" style="1" hidden="1" customWidth="1"/>
    <col min="110" max="110" width="9.140625" style="1" hidden="1" customWidth="1"/>
    <col min="111" max="112" width="2.421875" style="1" hidden="1" customWidth="1"/>
    <col min="113" max="113" width="11.421875" style="1" hidden="1" customWidth="1"/>
    <col min="114" max="114" width="2.421875" style="1" hidden="1" customWidth="1"/>
    <col min="115" max="115" width="1.421875" style="1" hidden="1" customWidth="1"/>
    <col min="116" max="116" width="13.421875" style="1" hidden="1" customWidth="1"/>
    <col min="117" max="117" width="2.421875" style="1" hidden="1" customWidth="1"/>
    <col min="118" max="118" width="1.421875" style="1" hidden="1" customWidth="1"/>
    <col min="119" max="119" width="11.421875" style="1" hidden="1" customWidth="1"/>
    <col min="120" max="120" width="2.421875" style="1" hidden="1" customWidth="1"/>
    <col min="121" max="121" width="1.421875" style="1" hidden="1" customWidth="1"/>
    <col min="122" max="122" width="9.140625" style="1" hidden="1" customWidth="1"/>
    <col min="123" max="123" width="2.421875" style="1" hidden="1" customWidth="1"/>
    <col min="124" max="124" width="1.421875" style="1" hidden="1" customWidth="1"/>
    <col min="125" max="125" width="10.140625" style="1" hidden="1" customWidth="1"/>
    <col min="126" max="126" width="2.421875" style="1" hidden="1" customWidth="1"/>
    <col min="127" max="127" width="1.421875" style="1" hidden="1" customWidth="1"/>
    <col min="128" max="128" width="8.421875" style="1" hidden="1" customWidth="1"/>
    <col min="129" max="129" width="2.421875" style="1" hidden="1" customWidth="1"/>
    <col min="130" max="130" width="1.421875" style="1" hidden="1" customWidth="1"/>
    <col min="131" max="131" width="11.00390625" style="1" hidden="1" customWidth="1"/>
    <col min="132" max="132" width="2.421875" style="1" hidden="1" customWidth="1"/>
    <col min="133" max="133" width="1.421875" style="1" hidden="1" customWidth="1"/>
    <col min="134" max="134" width="9.421875" style="1" hidden="1" customWidth="1"/>
    <col min="135" max="135" width="2.421875" style="1" hidden="1" customWidth="1"/>
    <col min="136" max="136" width="1.421875" style="1" hidden="1" customWidth="1"/>
    <col min="137" max="137" width="11.00390625" style="1" hidden="1" customWidth="1"/>
    <col min="138" max="138" width="2.421875" style="1" hidden="1" customWidth="1"/>
    <col min="139" max="139" width="1.421875" style="1" hidden="1" customWidth="1"/>
    <col min="140" max="140" width="9.00390625" style="1" hidden="1" customWidth="1"/>
    <col min="141" max="142" width="2.421875" style="1" hidden="1" customWidth="1"/>
    <col min="143" max="143" width="12.28125" style="1" hidden="1" customWidth="1"/>
    <col min="144" max="145" width="2.421875" style="1" hidden="1" customWidth="1"/>
    <col min="146" max="146" width="8.421875" style="1" hidden="1" customWidth="1"/>
    <col min="147" max="147" width="2.421875" style="1" hidden="1" customWidth="1"/>
    <col min="148" max="148" width="1.421875" style="1" hidden="1" customWidth="1"/>
    <col min="149" max="149" width="12.421875" style="1" hidden="1" customWidth="1"/>
    <col min="150" max="150" width="2.421875" style="1" hidden="1" customWidth="1"/>
    <col min="151" max="151" width="1.421875" style="1" hidden="1" customWidth="1"/>
    <col min="152" max="152" width="13.421875" style="1" hidden="1" customWidth="1"/>
    <col min="153" max="153" width="2.421875" style="1" hidden="1" customWidth="1"/>
    <col min="154" max="154" width="1.421875" style="1" hidden="1" customWidth="1"/>
    <col min="155" max="155" width="12.421875" style="1" hidden="1" customWidth="1"/>
    <col min="156" max="156" width="2.421875" style="1" hidden="1" customWidth="1"/>
    <col min="157" max="157" width="1.421875" style="1" hidden="1" customWidth="1"/>
    <col min="158" max="158" width="10.421875" style="1" hidden="1" customWidth="1"/>
    <col min="159" max="159" width="2.421875" style="1" hidden="1" customWidth="1"/>
    <col min="160" max="160" width="1.421875" style="1" hidden="1" customWidth="1"/>
    <col min="161" max="161" width="10.140625" style="1" hidden="1" customWidth="1"/>
    <col min="162" max="162" width="2.421875" style="1" hidden="1" customWidth="1"/>
    <col min="163" max="163" width="1.421875" style="1" hidden="1" customWidth="1"/>
    <col min="164" max="164" width="11.00390625" style="1" hidden="1" customWidth="1"/>
    <col min="165" max="165" width="2.421875" style="1" hidden="1" customWidth="1"/>
    <col min="166" max="166" width="1.421875" style="1" hidden="1" customWidth="1"/>
    <col min="167" max="167" width="11.00390625" style="1" hidden="1" customWidth="1"/>
    <col min="168" max="168" width="2.421875" style="1" hidden="1" customWidth="1"/>
    <col min="169" max="169" width="1.421875" style="1" hidden="1" customWidth="1"/>
    <col min="170" max="170" width="12.28125" style="1" hidden="1" customWidth="1"/>
    <col min="171" max="171" width="2.421875" style="1" hidden="1" customWidth="1"/>
    <col min="172" max="172" width="1.421875" style="1" hidden="1" customWidth="1"/>
    <col min="173" max="173" width="13.421875" style="1" hidden="1" customWidth="1"/>
    <col min="174" max="174" width="2.421875" style="1" hidden="1" customWidth="1"/>
    <col min="175" max="175" width="1.421875" style="1" hidden="1" customWidth="1"/>
    <col min="176" max="176" width="18.421875" style="1" hidden="1" customWidth="1"/>
    <col min="177" max="177" width="2.421875" style="1" hidden="1" customWidth="1"/>
    <col min="178" max="178" width="1.421875" style="1" hidden="1" customWidth="1"/>
    <col min="179" max="179" width="18.421875" style="1" hidden="1" customWidth="1"/>
    <col min="180" max="180" width="2.421875" style="1" hidden="1" customWidth="1"/>
    <col min="181" max="181" width="1.421875" style="1" hidden="1" customWidth="1"/>
    <col min="182" max="182" width="18.421875" style="1" hidden="1" customWidth="1"/>
    <col min="183" max="183" width="2.421875" style="1" hidden="1" customWidth="1"/>
    <col min="184" max="184" width="1.421875" style="1" hidden="1" customWidth="1"/>
    <col min="185" max="185" width="18.421875" style="1" customWidth="1"/>
    <col min="186" max="186" width="2.421875" style="1" bestFit="1" customWidth="1"/>
    <col min="187" max="187" width="1.421875" style="1" bestFit="1" customWidth="1"/>
    <col min="188" max="188" width="18.421875" style="1" customWidth="1"/>
    <col min="189" max="189" width="2.421875" style="1" bestFit="1" customWidth="1"/>
    <col min="190" max="190" width="1.421875" style="1" bestFit="1" customWidth="1"/>
    <col min="191" max="191" width="18.421875" style="1" customWidth="1"/>
    <col min="192" max="192" width="2.421875" style="1" bestFit="1" customWidth="1"/>
    <col min="193" max="193" width="1.421875" style="1" bestFit="1" customWidth="1"/>
    <col min="194" max="16384" width="17.8515625" style="1" customWidth="1"/>
  </cols>
  <sheetData>
    <row r="1" spans="1:193" s="2" customFormat="1" ht="10.5">
      <c r="A1" s="295" t="s">
        <v>9</v>
      </c>
      <c r="B1" s="296"/>
      <c r="C1" s="297"/>
      <c r="D1" s="298"/>
      <c r="E1" s="3" t="s">
        <v>2</v>
      </c>
      <c r="F1" s="5">
        <v>8</v>
      </c>
      <c r="G1" s="6"/>
      <c r="H1" s="11" t="s">
        <v>2</v>
      </c>
      <c r="I1" s="5">
        <v>8</v>
      </c>
      <c r="J1" s="6">
        <v>6</v>
      </c>
      <c r="K1" s="3" t="s">
        <v>2</v>
      </c>
      <c r="L1" s="5">
        <v>8</v>
      </c>
      <c r="M1" s="6">
        <v>14</v>
      </c>
      <c r="N1" s="3" t="s">
        <v>2</v>
      </c>
      <c r="O1" s="5">
        <v>8</v>
      </c>
      <c r="P1" s="6">
        <v>1</v>
      </c>
      <c r="Q1" s="3" t="s">
        <v>2</v>
      </c>
      <c r="R1" s="5">
        <v>8</v>
      </c>
      <c r="S1" s="6">
        <v>12</v>
      </c>
      <c r="T1" s="3" t="s">
        <v>2</v>
      </c>
      <c r="U1" s="5">
        <v>8</v>
      </c>
      <c r="V1" s="6"/>
      <c r="W1" s="3" t="s">
        <v>2</v>
      </c>
      <c r="X1" s="5">
        <v>8</v>
      </c>
      <c r="Y1" s="6">
        <v>10</v>
      </c>
      <c r="Z1" s="3" t="s">
        <v>2</v>
      </c>
      <c r="AA1" s="5">
        <v>8</v>
      </c>
      <c r="AB1" s="6">
        <v>20</v>
      </c>
      <c r="AC1" s="3" t="s">
        <v>2</v>
      </c>
      <c r="AD1" s="5">
        <v>8</v>
      </c>
      <c r="AE1" s="6"/>
      <c r="AF1" s="3" t="s">
        <v>2</v>
      </c>
      <c r="AG1" s="5">
        <v>8</v>
      </c>
      <c r="AH1" s="6">
        <v>8</v>
      </c>
      <c r="AI1" s="3" t="s">
        <v>2</v>
      </c>
      <c r="AJ1" s="5">
        <v>8</v>
      </c>
      <c r="AK1" s="6">
        <v>2</v>
      </c>
      <c r="AL1" s="3" t="s">
        <v>2</v>
      </c>
      <c r="AM1" s="5">
        <v>8</v>
      </c>
      <c r="AN1" s="6">
        <v>1</v>
      </c>
      <c r="AO1" s="3" t="s">
        <v>2</v>
      </c>
      <c r="AP1" s="5">
        <v>8</v>
      </c>
      <c r="AQ1" s="6">
        <v>3</v>
      </c>
      <c r="AR1" s="3" t="s">
        <v>2</v>
      </c>
      <c r="AS1" s="5">
        <v>8</v>
      </c>
      <c r="AT1" s="6"/>
      <c r="AU1" s="3" t="s">
        <v>2</v>
      </c>
      <c r="AV1" s="5">
        <v>8</v>
      </c>
      <c r="AW1" s="6">
        <v>5</v>
      </c>
      <c r="AX1" s="3" t="s">
        <v>2</v>
      </c>
      <c r="AY1" s="5">
        <v>8</v>
      </c>
      <c r="AZ1" s="6">
        <v>20</v>
      </c>
      <c r="BA1" s="3" t="s">
        <v>2</v>
      </c>
      <c r="BB1" s="5">
        <v>8</v>
      </c>
      <c r="BC1" s="6"/>
      <c r="BD1" s="3" t="s">
        <v>2</v>
      </c>
      <c r="BE1" s="5">
        <v>8</v>
      </c>
      <c r="BF1" s="6">
        <v>6</v>
      </c>
      <c r="BG1" s="3" t="s">
        <v>2</v>
      </c>
      <c r="BH1" s="5">
        <v>8</v>
      </c>
      <c r="BI1" s="6">
        <v>2</v>
      </c>
      <c r="BJ1" s="3" t="s">
        <v>2</v>
      </c>
      <c r="BK1" s="5">
        <v>8</v>
      </c>
      <c r="BL1" s="6">
        <v>1</v>
      </c>
      <c r="BM1" s="3" t="s">
        <v>2</v>
      </c>
      <c r="BN1" s="5">
        <v>8</v>
      </c>
      <c r="BO1" s="6">
        <v>3</v>
      </c>
      <c r="BP1" s="3" t="s">
        <v>2</v>
      </c>
      <c r="BQ1" s="5">
        <v>8</v>
      </c>
      <c r="BR1" s="6"/>
      <c r="BS1" s="3" t="s">
        <v>2</v>
      </c>
      <c r="BT1" s="5">
        <v>8</v>
      </c>
      <c r="BU1" s="6">
        <v>5</v>
      </c>
      <c r="BV1" s="3" t="s">
        <v>2</v>
      </c>
      <c r="BW1" s="5">
        <v>8</v>
      </c>
      <c r="BX1" s="6"/>
      <c r="BY1" s="3" t="s">
        <v>2</v>
      </c>
      <c r="BZ1" s="5">
        <v>8</v>
      </c>
      <c r="CA1" s="6"/>
      <c r="CB1" s="3" t="s">
        <v>2</v>
      </c>
      <c r="CC1" s="5">
        <v>8</v>
      </c>
      <c r="CD1" s="6">
        <v>6</v>
      </c>
      <c r="CE1" s="3" t="s">
        <v>2</v>
      </c>
      <c r="CF1" s="5">
        <v>8</v>
      </c>
      <c r="CG1" s="6">
        <v>14</v>
      </c>
      <c r="CH1" s="3" t="s">
        <v>2</v>
      </c>
      <c r="CI1" s="5">
        <v>8</v>
      </c>
      <c r="CJ1" s="6">
        <v>16</v>
      </c>
      <c r="CK1" s="3" t="s">
        <v>2</v>
      </c>
      <c r="CL1" s="5">
        <v>8</v>
      </c>
      <c r="CM1" s="6">
        <v>12</v>
      </c>
      <c r="CN1" s="3" t="s">
        <v>2</v>
      </c>
      <c r="CO1" s="5">
        <v>8</v>
      </c>
      <c r="CP1" s="6"/>
      <c r="CQ1" s="3" t="s">
        <v>2</v>
      </c>
      <c r="CR1" s="5">
        <v>8</v>
      </c>
      <c r="CS1" s="6">
        <v>10</v>
      </c>
      <c r="CT1" s="3" t="s">
        <v>2</v>
      </c>
      <c r="CU1" s="5">
        <v>8</v>
      </c>
      <c r="CV1" s="6"/>
      <c r="CW1" s="3" t="s">
        <v>3</v>
      </c>
      <c r="CX1" s="5">
        <v>10</v>
      </c>
      <c r="CY1" s="6"/>
      <c r="CZ1" s="3" t="s">
        <v>3</v>
      </c>
      <c r="DA1" s="5">
        <v>10</v>
      </c>
      <c r="DB1" s="6">
        <v>1</v>
      </c>
      <c r="DC1" s="3" t="s">
        <v>3</v>
      </c>
      <c r="DD1" s="5">
        <v>10</v>
      </c>
      <c r="DE1" s="6"/>
      <c r="DF1" s="3" t="s">
        <v>3</v>
      </c>
      <c r="DG1" s="5">
        <v>10</v>
      </c>
      <c r="DH1" s="6">
        <v>10</v>
      </c>
      <c r="DI1" s="3" t="s">
        <v>3</v>
      </c>
      <c r="DJ1" s="5">
        <v>10</v>
      </c>
      <c r="DK1" s="6"/>
      <c r="DL1" s="3" t="s">
        <v>3</v>
      </c>
      <c r="DM1" s="5">
        <v>10</v>
      </c>
      <c r="DN1" s="6">
        <v>1</v>
      </c>
      <c r="DO1" s="3" t="s">
        <v>3</v>
      </c>
      <c r="DP1" s="5">
        <v>10</v>
      </c>
      <c r="DQ1" s="6"/>
      <c r="DR1" s="3" t="s">
        <v>3</v>
      </c>
      <c r="DS1" s="5">
        <v>10</v>
      </c>
      <c r="DT1" s="6">
        <v>5</v>
      </c>
      <c r="DU1" s="3" t="s">
        <v>3</v>
      </c>
      <c r="DV1" s="5">
        <v>10</v>
      </c>
      <c r="DW1" s="6"/>
      <c r="DX1" s="3" t="s">
        <v>3</v>
      </c>
      <c r="DY1" s="5">
        <v>10</v>
      </c>
      <c r="DZ1" s="6">
        <v>2</v>
      </c>
      <c r="EA1" s="3" t="s">
        <v>3</v>
      </c>
      <c r="EB1" s="5">
        <v>10</v>
      </c>
      <c r="EC1" s="6">
        <v>3</v>
      </c>
      <c r="ED1" s="3" t="s">
        <v>3</v>
      </c>
      <c r="EE1" s="5">
        <v>10</v>
      </c>
      <c r="EF1" s="6"/>
      <c r="EG1" s="3" t="s">
        <v>3</v>
      </c>
      <c r="EH1" s="5">
        <v>10</v>
      </c>
      <c r="EI1" s="6"/>
      <c r="EJ1" s="3" t="s">
        <v>3</v>
      </c>
      <c r="EK1" s="5">
        <v>10</v>
      </c>
      <c r="EL1" s="6">
        <v>16</v>
      </c>
      <c r="EM1" s="3" t="s">
        <v>3</v>
      </c>
      <c r="EN1" s="5">
        <v>10</v>
      </c>
      <c r="EO1" s="6">
        <v>12</v>
      </c>
      <c r="EP1" s="3" t="s">
        <v>3</v>
      </c>
      <c r="EQ1" s="5">
        <v>10</v>
      </c>
      <c r="ER1" s="6"/>
      <c r="ES1" s="3" t="s">
        <v>4</v>
      </c>
      <c r="ET1" s="5">
        <v>12</v>
      </c>
      <c r="EU1" s="6"/>
      <c r="EV1" s="3" t="s">
        <v>4</v>
      </c>
      <c r="EW1" s="5">
        <v>12</v>
      </c>
      <c r="EX1" s="6"/>
      <c r="EY1" s="3" t="s">
        <v>4</v>
      </c>
      <c r="EZ1" s="5">
        <v>12</v>
      </c>
      <c r="FA1" s="6">
        <v>1</v>
      </c>
      <c r="FB1" s="3" t="s">
        <v>4</v>
      </c>
      <c r="FC1" s="5">
        <v>12</v>
      </c>
      <c r="FD1" s="6">
        <v>5</v>
      </c>
      <c r="FE1" s="3" t="s">
        <v>4</v>
      </c>
      <c r="FF1" s="5">
        <v>12</v>
      </c>
      <c r="FG1" s="6"/>
      <c r="FH1" s="3" t="s">
        <v>4</v>
      </c>
      <c r="FI1" s="5">
        <v>12</v>
      </c>
      <c r="FJ1" s="6"/>
      <c r="FK1" s="3" t="s">
        <v>4</v>
      </c>
      <c r="FL1" s="5">
        <v>12</v>
      </c>
      <c r="FM1" s="6"/>
      <c r="FN1" s="3" t="s">
        <v>4</v>
      </c>
      <c r="FO1" s="5">
        <v>12</v>
      </c>
      <c r="FP1" s="6"/>
      <c r="FQ1" s="3" t="s">
        <v>5</v>
      </c>
      <c r="FR1" s="5">
        <v>15</v>
      </c>
      <c r="FS1" s="6"/>
      <c r="FT1" s="3" t="s">
        <v>5</v>
      </c>
      <c r="FU1" s="5">
        <v>15</v>
      </c>
      <c r="FV1" s="6">
        <v>1</v>
      </c>
      <c r="FW1" s="3" t="s">
        <v>5</v>
      </c>
      <c r="FX1" s="5">
        <v>15</v>
      </c>
      <c r="FY1" s="6"/>
      <c r="FZ1" s="3" t="s">
        <v>5</v>
      </c>
      <c r="GA1" s="5">
        <v>15</v>
      </c>
      <c r="GB1" s="6"/>
      <c r="GC1" s="3" t="s">
        <v>6</v>
      </c>
      <c r="GD1" s="5">
        <v>25</v>
      </c>
      <c r="GE1" s="6"/>
      <c r="GF1" s="3" t="s">
        <v>6</v>
      </c>
      <c r="GG1" s="5">
        <v>25</v>
      </c>
      <c r="GH1" s="6"/>
      <c r="GI1" s="3" t="s">
        <v>7</v>
      </c>
      <c r="GJ1" s="5">
        <v>50</v>
      </c>
      <c r="GK1" s="6"/>
    </row>
    <row r="2" spans="1:193" s="2" customFormat="1" ht="11.25" thickBot="1">
      <c r="A2" s="299"/>
      <c r="B2" s="300"/>
      <c r="C2" s="300"/>
      <c r="D2" s="301"/>
      <c r="E2" s="292" t="s">
        <v>14</v>
      </c>
      <c r="F2" s="293"/>
      <c r="G2" s="294"/>
      <c r="H2" s="292" t="s">
        <v>15</v>
      </c>
      <c r="I2" s="293"/>
      <c r="J2" s="294"/>
      <c r="K2" s="292" t="s">
        <v>16</v>
      </c>
      <c r="L2" s="293"/>
      <c r="M2" s="294"/>
      <c r="N2" s="292" t="s">
        <v>17</v>
      </c>
      <c r="O2" s="293"/>
      <c r="P2" s="294"/>
      <c r="Q2" s="292" t="s">
        <v>18</v>
      </c>
      <c r="R2" s="293"/>
      <c r="S2" s="294"/>
      <c r="T2" s="292" t="s">
        <v>151</v>
      </c>
      <c r="U2" s="293"/>
      <c r="V2" s="294"/>
      <c r="W2" s="292" t="s">
        <v>19</v>
      </c>
      <c r="X2" s="293"/>
      <c r="Y2" s="294"/>
      <c r="Z2" s="292" t="s">
        <v>20</v>
      </c>
      <c r="AA2" s="293"/>
      <c r="AB2" s="294"/>
      <c r="AC2" s="292" t="s">
        <v>21</v>
      </c>
      <c r="AD2" s="293"/>
      <c r="AE2" s="294"/>
      <c r="AF2" s="292" t="s">
        <v>22</v>
      </c>
      <c r="AG2" s="293"/>
      <c r="AH2" s="294"/>
      <c r="AI2" s="292" t="s">
        <v>23</v>
      </c>
      <c r="AJ2" s="293"/>
      <c r="AK2" s="294"/>
      <c r="AL2" s="292" t="s">
        <v>24</v>
      </c>
      <c r="AM2" s="293"/>
      <c r="AN2" s="294"/>
      <c r="AO2" s="292" t="s">
        <v>25</v>
      </c>
      <c r="AP2" s="293"/>
      <c r="AQ2" s="294"/>
      <c r="AR2" s="292" t="s">
        <v>26</v>
      </c>
      <c r="AS2" s="293"/>
      <c r="AT2" s="294"/>
      <c r="AU2" s="292" t="s">
        <v>27</v>
      </c>
      <c r="AV2" s="293"/>
      <c r="AW2" s="294"/>
      <c r="AX2" s="82" t="s">
        <v>28</v>
      </c>
      <c r="AY2" s="83"/>
      <c r="AZ2" s="84"/>
      <c r="BA2" s="86" t="s">
        <v>29</v>
      </c>
      <c r="BB2" s="83"/>
      <c r="BC2" s="84"/>
      <c r="BD2" s="292" t="s">
        <v>30</v>
      </c>
      <c r="BE2" s="293"/>
      <c r="BF2" s="294"/>
      <c r="BG2" s="292" t="s">
        <v>31</v>
      </c>
      <c r="BH2" s="293"/>
      <c r="BI2" s="294"/>
      <c r="BJ2" s="292" t="s">
        <v>32</v>
      </c>
      <c r="BK2" s="293"/>
      <c r="BL2" s="294"/>
      <c r="BM2" s="292" t="s">
        <v>33</v>
      </c>
      <c r="BN2" s="293"/>
      <c r="BO2" s="294"/>
      <c r="BP2" s="292" t="s">
        <v>34</v>
      </c>
      <c r="BQ2" s="293"/>
      <c r="BR2" s="294"/>
      <c r="BS2" s="292" t="s">
        <v>35</v>
      </c>
      <c r="BT2" s="293"/>
      <c r="BU2" s="294"/>
      <c r="BV2" s="292" t="s">
        <v>36</v>
      </c>
      <c r="BW2" s="293"/>
      <c r="BX2" s="294"/>
      <c r="BY2" s="292" t="s">
        <v>37</v>
      </c>
      <c r="BZ2" s="293"/>
      <c r="CA2" s="294"/>
      <c r="CB2" s="292" t="s">
        <v>38</v>
      </c>
      <c r="CC2" s="293"/>
      <c r="CD2" s="294"/>
      <c r="CE2" s="292" t="s">
        <v>39</v>
      </c>
      <c r="CF2" s="293"/>
      <c r="CG2" s="294"/>
      <c r="CH2" s="292" t="s">
        <v>40</v>
      </c>
      <c r="CI2" s="293"/>
      <c r="CJ2" s="294"/>
      <c r="CK2" s="292" t="s">
        <v>41</v>
      </c>
      <c r="CL2" s="293"/>
      <c r="CM2" s="294"/>
      <c r="CN2" s="292" t="s">
        <v>42</v>
      </c>
      <c r="CO2" s="293"/>
      <c r="CP2" s="294"/>
      <c r="CQ2" s="292" t="s">
        <v>43</v>
      </c>
      <c r="CR2" s="293"/>
      <c r="CS2" s="294"/>
      <c r="CT2" s="292" t="s">
        <v>44</v>
      </c>
      <c r="CU2" s="293"/>
      <c r="CV2" s="294"/>
      <c r="CW2" s="292" t="s">
        <v>406</v>
      </c>
      <c r="CX2" s="293"/>
      <c r="CY2" s="294"/>
      <c r="CZ2" s="292" t="s">
        <v>407</v>
      </c>
      <c r="DA2" s="293"/>
      <c r="DB2" s="294"/>
      <c r="DC2" s="292" t="s">
        <v>408</v>
      </c>
      <c r="DD2" s="293"/>
      <c r="DE2" s="294"/>
      <c r="DF2" s="292" t="s">
        <v>421</v>
      </c>
      <c r="DG2" s="293"/>
      <c r="DH2" s="294"/>
      <c r="DI2" s="292" t="s">
        <v>414</v>
      </c>
      <c r="DJ2" s="293"/>
      <c r="DK2" s="294"/>
      <c r="DL2" s="292" t="s">
        <v>409</v>
      </c>
      <c r="DM2" s="293"/>
      <c r="DN2" s="294"/>
      <c r="DO2" s="292" t="s">
        <v>415</v>
      </c>
      <c r="DP2" s="293"/>
      <c r="DQ2" s="294"/>
      <c r="DR2" s="292" t="s">
        <v>416</v>
      </c>
      <c r="DS2" s="293"/>
      <c r="DT2" s="294"/>
      <c r="DU2" s="292" t="s">
        <v>410</v>
      </c>
      <c r="DV2" s="293"/>
      <c r="DW2" s="294"/>
      <c r="DX2" s="292" t="s">
        <v>411</v>
      </c>
      <c r="DY2" s="293"/>
      <c r="DZ2" s="294"/>
      <c r="EA2" s="292" t="s">
        <v>412</v>
      </c>
      <c r="EB2" s="293"/>
      <c r="EC2" s="294"/>
      <c r="ED2" s="292" t="s">
        <v>417</v>
      </c>
      <c r="EE2" s="293"/>
      <c r="EF2" s="294"/>
      <c r="EG2" s="292" t="s">
        <v>418</v>
      </c>
      <c r="EH2" s="293"/>
      <c r="EI2" s="294"/>
      <c r="EJ2" s="292" t="s">
        <v>419</v>
      </c>
      <c r="EK2" s="293"/>
      <c r="EL2" s="294"/>
      <c r="EM2" s="292" t="s">
        <v>413</v>
      </c>
      <c r="EN2" s="293"/>
      <c r="EO2" s="294"/>
      <c r="EP2" s="292" t="s">
        <v>420</v>
      </c>
      <c r="EQ2" s="293"/>
      <c r="ER2" s="294"/>
      <c r="ES2" s="292" t="s">
        <v>422</v>
      </c>
      <c r="ET2" s="293"/>
      <c r="EU2" s="294"/>
      <c r="EV2" s="292" t="s">
        <v>425</v>
      </c>
      <c r="EW2" s="293"/>
      <c r="EX2" s="294"/>
      <c r="EY2" s="292" t="s">
        <v>423</v>
      </c>
      <c r="EZ2" s="293"/>
      <c r="FA2" s="294"/>
      <c r="FB2" s="292" t="s">
        <v>426</v>
      </c>
      <c r="FC2" s="293"/>
      <c r="FD2" s="294"/>
      <c r="FE2" s="292" t="s">
        <v>424</v>
      </c>
      <c r="FF2" s="293"/>
      <c r="FG2" s="294"/>
      <c r="FH2" s="292" t="s">
        <v>427</v>
      </c>
      <c r="FI2" s="293"/>
      <c r="FJ2" s="294"/>
      <c r="FK2" s="292" t="s">
        <v>428</v>
      </c>
      <c r="FL2" s="293"/>
      <c r="FM2" s="294"/>
      <c r="FN2" s="292" t="s">
        <v>429</v>
      </c>
      <c r="FO2" s="293"/>
      <c r="FP2" s="294"/>
      <c r="FQ2" s="292" t="s">
        <v>10</v>
      </c>
      <c r="FR2" s="293"/>
      <c r="FS2" s="294"/>
      <c r="FT2" s="292" t="s">
        <v>10</v>
      </c>
      <c r="FU2" s="293"/>
      <c r="FV2" s="294"/>
      <c r="FW2" s="292" t="s">
        <v>10</v>
      </c>
      <c r="FX2" s="293"/>
      <c r="FY2" s="294"/>
      <c r="FZ2" s="292" t="s">
        <v>10</v>
      </c>
      <c r="GA2" s="293"/>
      <c r="GB2" s="294"/>
      <c r="GC2" s="292" t="s">
        <v>10</v>
      </c>
      <c r="GD2" s="293"/>
      <c r="GE2" s="294"/>
      <c r="GF2" s="292" t="s">
        <v>10</v>
      </c>
      <c r="GG2" s="293"/>
      <c r="GH2" s="294"/>
      <c r="GI2" s="292" t="s">
        <v>10</v>
      </c>
      <c r="GJ2" s="293"/>
      <c r="GK2" s="294"/>
    </row>
    <row r="3" spans="1:193" s="4" customFormat="1" ht="11.25" thickBot="1">
      <c r="A3" s="88" t="s">
        <v>0</v>
      </c>
      <c r="B3" s="85" t="s">
        <v>11</v>
      </c>
      <c r="C3" s="244" t="s">
        <v>8</v>
      </c>
      <c r="D3" s="243" t="s">
        <v>1</v>
      </c>
      <c r="E3" s="12" t="s">
        <v>45</v>
      </c>
      <c r="F3" s="13"/>
      <c r="G3" s="14"/>
      <c r="H3" s="10" t="s">
        <v>84</v>
      </c>
      <c r="I3" s="8"/>
      <c r="J3" s="9"/>
      <c r="K3" s="7" t="s">
        <v>47</v>
      </c>
      <c r="L3" s="8"/>
      <c r="M3" s="9"/>
      <c r="N3" s="7" t="s">
        <v>48</v>
      </c>
      <c r="O3" s="8"/>
      <c r="P3" s="9"/>
      <c r="Q3" s="7" t="s">
        <v>87</v>
      </c>
      <c r="R3" s="8"/>
      <c r="S3" s="9"/>
      <c r="T3" s="7" t="s">
        <v>50</v>
      </c>
      <c r="U3" s="8"/>
      <c r="V3" s="9"/>
      <c r="W3" s="7" t="s">
        <v>88</v>
      </c>
      <c r="X3" s="8"/>
      <c r="Y3" s="9"/>
      <c r="Z3" s="7" t="s">
        <v>124</v>
      </c>
      <c r="AA3" s="8"/>
      <c r="AB3" s="9"/>
      <c r="AC3" s="7" t="s">
        <v>53</v>
      </c>
      <c r="AD3" s="8"/>
      <c r="AE3" s="9"/>
      <c r="AF3" s="7" t="s">
        <v>54</v>
      </c>
      <c r="AG3" s="8"/>
      <c r="AH3" s="9"/>
      <c r="AI3" s="7" t="s">
        <v>90</v>
      </c>
      <c r="AJ3" s="8"/>
      <c r="AK3" s="9"/>
      <c r="AL3" s="7" t="s">
        <v>56</v>
      </c>
      <c r="AM3" s="8"/>
      <c r="AN3" s="9"/>
      <c r="AO3" s="7" t="s">
        <v>57</v>
      </c>
      <c r="AP3" s="8"/>
      <c r="AQ3" s="9"/>
      <c r="AR3" s="7" t="s">
        <v>58</v>
      </c>
      <c r="AS3" s="8"/>
      <c r="AT3" s="9"/>
      <c r="AU3" s="7" t="s">
        <v>77</v>
      </c>
      <c r="AV3" s="8"/>
      <c r="AW3" s="9"/>
      <c r="AX3" s="7" t="s">
        <v>405</v>
      </c>
      <c r="AY3" s="8"/>
      <c r="AZ3" s="9"/>
      <c r="BA3" s="7" t="s">
        <v>61</v>
      </c>
      <c r="BB3" s="8"/>
      <c r="BC3" s="9"/>
      <c r="BD3" s="7" t="s">
        <v>62</v>
      </c>
      <c r="BE3" s="8"/>
      <c r="BF3" s="9"/>
      <c r="BG3" s="7" t="s">
        <v>63</v>
      </c>
      <c r="BH3" s="8"/>
      <c r="BI3" s="9"/>
      <c r="BJ3" s="7" t="s">
        <v>64</v>
      </c>
      <c r="BK3" s="8"/>
      <c r="BL3" s="9"/>
      <c r="BM3" s="7" t="s">
        <v>65</v>
      </c>
      <c r="BN3" s="8"/>
      <c r="BO3" s="9"/>
      <c r="BP3" s="7" t="s">
        <v>66</v>
      </c>
      <c r="BQ3" s="8"/>
      <c r="BR3" s="9"/>
      <c r="BS3" s="7" t="s">
        <v>113</v>
      </c>
      <c r="BT3" s="8"/>
      <c r="BU3" s="9"/>
      <c r="BV3" s="7" t="s">
        <v>68</v>
      </c>
      <c r="BW3" s="8"/>
      <c r="BX3" s="9"/>
      <c r="BY3" s="7" t="s">
        <v>69</v>
      </c>
      <c r="BZ3" s="8"/>
      <c r="CA3" s="9"/>
      <c r="CB3" s="7" t="s">
        <v>92</v>
      </c>
      <c r="CC3" s="8"/>
      <c r="CD3" s="9"/>
      <c r="CE3" s="7" t="s">
        <v>93</v>
      </c>
      <c r="CF3" s="8"/>
      <c r="CG3" s="9"/>
      <c r="CH3" s="7" t="s">
        <v>94</v>
      </c>
      <c r="CI3" s="8"/>
      <c r="CJ3" s="9"/>
      <c r="CK3" s="7" t="s">
        <v>73</v>
      </c>
      <c r="CL3" s="8"/>
      <c r="CM3" s="9"/>
      <c r="CN3" s="7" t="s">
        <v>74</v>
      </c>
      <c r="CO3" s="8"/>
      <c r="CP3" s="9"/>
      <c r="CQ3" s="7" t="s">
        <v>75</v>
      </c>
      <c r="CR3" s="8"/>
      <c r="CS3" s="9"/>
      <c r="CT3" s="7" t="s">
        <v>76</v>
      </c>
      <c r="CU3" s="8"/>
      <c r="CV3" s="9"/>
      <c r="CW3" s="7" t="s">
        <v>45</v>
      </c>
      <c r="CX3" s="8"/>
      <c r="CY3" s="9"/>
      <c r="CZ3" s="7" t="s">
        <v>48</v>
      </c>
      <c r="DA3" s="8"/>
      <c r="DB3" s="9"/>
      <c r="DC3" s="7" t="s">
        <v>50</v>
      </c>
      <c r="DD3" s="8"/>
      <c r="DE3" s="9"/>
      <c r="DF3" s="7" t="s">
        <v>88</v>
      </c>
      <c r="DG3" s="8"/>
      <c r="DH3" s="9"/>
      <c r="DI3" s="7" t="s">
        <v>53</v>
      </c>
      <c r="DJ3" s="8"/>
      <c r="DK3" s="9"/>
      <c r="DL3" s="7" t="s">
        <v>56</v>
      </c>
      <c r="DM3" s="8"/>
      <c r="DN3" s="9"/>
      <c r="DO3" s="7" t="s">
        <v>58</v>
      </c>
      <c r="DP3" s="8"/>
      <c r="DQ3" s="9"/>
      <c r="DR3" s="7" t="s">
        <v>77</v>
      </c>
      <c r="DS3" s="8"/>
      <c r="DT3" s="9"/>
      <c r="DU3" s="7" t="s">
        <v>61</v>
      </c>
      <c r="DV3" s="8"/>
      <c r="DW3" s="9"/>
      <c r="DX3" s="7" t="s">
        <v>64</v>
      </c>
      <c r="DY3" s="8"/>
      <c r="DZ3" s="9"/>
      <c r="EA3" s="7" t="s">
        <v>65</v>
      </c>
      <c r="EB3" s="8"/>
      <c r="EC3" s="9"/>
      <c r="ED3" s="7" t="s">
        <v>68</v>
      </c>
      <c r="EE3" s="8"/>
      <c r="EF3" s="9"/>
      <c r="EG3" s="7" t="s">
        <v>69</v>
      </c>
      <c r="EH3" s="8"/>
      <c r="EI3" s="9"/>
      <c r="EJ3" s="7" t="s">
        <v>94</v>
      </c>
      <c r="EK3" s="8"/>
      <c r="EL3" s="9"/>
      <c r="EM3" s="7" t="s">
        <v>73</v>
      </c>
      <c r="EN3" s="8"/>
      <c r="EO3" s="9"/>
      <c r="EP3" s="7" t="s">
        <v>76</v>
      </c>
      <c r="EQ3" s="8"/>
      <c r="ER3" s="9"/>
      <c r="ES3" s="7" t="s">
        <v>45</v>
      </c>
      <c r="ET3" s="8"/>
      <c r="EU3" s="9"/>
      <c r="EV3" s="7" t="s">
        <v>50</v>
      </c>
      <c r="EW3" s="8"/>
      <c r="EX3" s="9"/>
      <c r="EY3" s="7" t="s">
        <v>56</v>
      </c>
      <c r="EZ3" s="8"/>
      <c r="FA3" s="9"/>
      <c r="FB3" s="7" t="s">
        <v>77</v>
      </c>
      <c r="FC3" s="8"/>
      <c r="FD3" s="9"/>
      <c r="FE3" s="7" t="s">
        <v>61</v>
      </c>
      <c r="FF3" s="8"/>
      <c r="FG3" s="9"/>
      <c r="FH3" s="7" t="s">
        <v>68</v>
      </c>
      <c r="FI3" s="8"/>
      <c r="FJ3" s="9"/>
      <c r="FK3" s="7" t="s">
        <v>69</v>
      </c>
      <c r="FL3" s="8"/>
      <c r="FM3" s="9"/>
      <c r="FN3" s="7" t="s">
        <v>76</v>
      </c>
      <c r="FO3" s="8"/>
      <c r="FP3" s="9"/>
      <c r="FQ3" s="7" t="s">
        <v>45</v>
      </c>
      <c r="FR3" s="8"/>
      <c r="FS3" s="9"/>
      <c r="FT3" s="7" t="s">
        <v>56</v>
      </c>
      <c r="FU3" s="8"/>
      <c r="FV3" s="9"/>
      <c r="FW3" s="7" t="s">
        <v>68</v>
      </c>
      <c r="FX3" s="8"/>
      <c r="FY3" s="9"/>
      <c r="FZ3" s="7" t="s">
        <v>76</v>
      </c>
      <c r="GA3" s="8"/>
      <c r="GB3" s="9"/>
      <c r="GC3" s="7" t="s">
        <v>45</v>
      </c>
      <c r="GD3" s="8"/>
      <c r="GE3" s="9"/>
      <c r="GF3" s="7" t="s">
        <v>76</v>
      </c>
      <c r="GG3" s="8"/>
      <c r="GH3" s="9"/>
      <c r="GI3" s="7" t="s">
        <v>45</v>
      </c>
      <c r="GJ3" s="8"/>
      <c r="GK3" s="9"/>
    </row>
    <row r="4" spans="1:193" ht="10.5" customHeight="1">
      <c r="A4" s="285" t="s">
        <v>108</v>
      </c>
      <c r="B4" s="286" t="s">
        <v>106</v>
      </c>
      <c r="C4" s="245" t="str">
        <f aca="true" t="shared" si="0" ref="C4:C50">(GI4)</f>
        <v>Kentucky</v>
      </c>
      <c r="D4" s="76">
        <f aca="true" t="shared" si="1" ref="D4:D50">SUM(E4:GK4)</f>
        <v>590</v>
      </c>
      <c r="E4" s="36" t="s">
        <v>45</v>
      </c>
      <c r="F4" s="37">
        <f aca="true" t="shared" si="2" ref="F4:F50">IF(E4=$E$3,$F$1,0)</f>
        <v>8</v>
      </c>
      <c r="G4" s="38">
        <f aca="true" t="shared" si="3" ref="G4:G50">IF(E4=$E$3,$G$1,0)</f>
        <v>0</v>
      </c>
      <c r="H4" s="36" t="s">
        <v>84</v>
      </c>
      <c r="I4" s="37">
        <f aca="true" t="shared" si="4" ref="I4:I50">IF(H4=$H$3,$I$1,0)</f>
        <v>8</v>
      </c>
      <c r="J4" s="38">
        <f aca="true" t="shared" si="5" ref="J4:J50">IF(H4=$H$3,$J$1,0)</f>
        <v>6</v>
      </c>
      <c r="K4" s="36" t="s">
        <v>85</v>
      </c>
      <c r="L4" s="37">
        <f aca="true" t="shared" si="6" ref="L4:L50">IF(K4=$K$3,$L$1,0)</f>
        <v>0</v>
      </c>
      <c r="M4" s="38">
        <f aca="true" t="shared" si="7" ref="M4:M50">IF(K4=$K$3,$M$1,0)</f>
        <v>0</v>
      </c>
      <c r="N4" s="36" t="s">
        <v>86</v>
      </c>
      <c r="O4" s="37">
        <f aca="true" t="shared" si="8" ref="O4:O50">IF(N4=$N$3,$O$1,0)</f>
        <v>0</v>
      </c>
      <c r="P4" s="38">
        <f aca="true" t="shared" si="9" ref="P4:P50">IF(N4=$N$3,$P$1,0)</f>
        <v>0</v>
      </c>
      <c r="Q4" s="36" t="s">
        <v>87</v>
      </c>
      <c r="R4" s="37">
        <f aca="true" t="shared" si="10" ref="R4:R50">IF(Q4=$Q$3,$R$1,0)</f>
        <v>8</v>
      </c>
      <c r="S4" s="38">
        <f aca="true" t="shared" si="11" ref="S4:S50">IF(Q4=$Q$3,$S$1,0)</f>
        <v>12</v>
      </c>
      <c r="T4" s="36" t="s">
        <v>50</v>
      </c>
      <c r="U4" s="37">
        <f aca="true" t="shared" si="12" ref="U4:U50">IF(T4=$T$3,$U$1,0)</f>
        <v>8</v>
      </c>
      <c r="V4" s="38">
        <f aca="true" t="shared" si="13" ref="V4:V50">IF(T4=$T$3,$V$1,0)</f>
        <v>0</v>
      </c>
      <c r="W4" s="36" t="s">
        <v>88</v>
      </c>
      <c r="X4" s="37">
        <f aca="true" t="shared" si="14" ref="X4:X50">IF(W4=$W$3,$X$1,0)</f>
        <v>8</v>
      </c>
      <c r="Y4" s="38">
        <f aca="true" t="shared" si="15" ref="Y4:Y50">IF(W4=$W$3,$Y$1,0)</f>
        <v>10</v>
      </c>
      <c r="Z4" s="36" t="s">
        <v>52</v>
      </c>
      <c r="AA4" s="37">
        <f aca="true" t="shared" si="16" ref="AA4:AA50">IF(Z4=$Z$3,$AA$1,0)</f>
        <v>0</v>
      </c>
      <c r="AB4" s="38">
        <f aca="true" t="shared" si="17" ref="AB4:AB50">IF(Z4=$Z$3,$AB$1,0)</f>
        <v>0</v>
      </c>
      <c r="AC4" s="36" t="s">
        <v>53</v>
      </c>
      <c r="AD4" s="37">
        <f aca="true" t="shared" si="18" ref="AD4:AD50">IF(AC4=$AC$3,$AD$1,0)</f>
        <v>8</v>
      </c>
      <c r="AE4" s="38">
        <f aca="true" t="shared" si="19" ref="AE4:AE50">IF(AC4=$AC$3,$AE$1,0)</f>
        <v>0</v>
      </c>
      <c r="AF4" s="36" t="s">
        <v>89</v>
      </c>
      <c r="AG4" s="37">
        <f aca="true" t="shared" si="20" ref="AG4:AG50">IF(AF4=$AF$3,$AG$1,0)</f>
        <v>0</v>
      </c>
      <c r="AH4" s="38">
        <f aca="true" t="shared" si="21" ref="AH4:AH50">IF(AF4=$AF$3,$AH$1,0)</f>
        <v>0</v>
      </c>
      <c r="AI4" s="36" t="s">
        <v>55</v>
      </c>
      <c r="AJ4" s="37">
        <f aca="true" t="shared" si="22" ref="AJ4:AJ50">IF(AI4=$AI$3,$AJ$1,0)</f>
        <v>0</v>
      </c>
      <c r="AK4" s="38">
        <f aca="true" t="shared" si="23" ref="AK4:AK50">IF(AI4=$AI$3,$AK$1,0)</f>
        <v>0</v>
      </c>
      <c r="AL4" s="36" t="s">
        <v>56</v>
      </c>
      <c r="AM4" s="37">
        <f aca="true" t="shared" si="24" ref="AM4:AM50">IF(AL4=$AL$3,$AM$1,0)</f>
        <v>8</v>
      </c>
      <c r="AN4" s="38">
        <f aca="true" t="shared" si="25" ref="AN4:AN50">IF(AL4=$AL$3,$AN$1,0)</f>
        <v>1</v>
      </c>
      <c r="AO4" s="36" t="s">
        <v>57</v>
      </c>
      <c r="AP4" s="37">
        <f aca="true" t="shared" si="26" ref="AP4:AP50">IF(AO4=$AO$3,$AP$1,0)</f>
        <v>8</v>
      </c>
      <c r="AQ4" s="38">
        <f aca="true" t="shared" si="27" ref="AQ4:AQ50">IF(AO4=$AO$3,$AQ$1,0)</f>
        <v>3</v>
      </c>
      <c r="AR4" s="36" t="s">
        <v>58</v>
      </c>
      <c r="AS4" s="37">
        <f aca="true" t="shared" si="28" ref="AS4:AS50">IF(AR4=$AR$3,$AS$1,0)</f>
        <v>8</v>
      </c>
      <c r="AT4" s="38">
        <f aca="true" t="shared" si="29" ref="AT4:AT50">IF(AR4=$AR$3,$AT$1,0)</f>
        <v>0</v>
      </c>
      <c r="AU4" s="36" t="s">
        <v>77</v>
      </c>
      <c r="AV4" s="37">
        <f aca="true" t="shared" si="30" ref="AV4:AV50">IF(AU4=$AU$3,$AV$1,0)</f>
        <v>8</v>
      </c>
      <c r="AW4" s="38">
        <f aca="true" t="shared" si="31" ref="AW4:AW50">IF(AU4=$AU$3,$AW$1,0)</f>
        <v>5</v>
      </c>
      <c r="AX4" s="36" t="s">
        <v>60</v>
      </c>
      <c r="AY4" s="37">
        <f aca="true" t="shared" si="32" ref="AY4:AY50">IF(AX4=$AX$3,$AY$1,0)</f>
        <v>0</v>
      </c>
      <c r="AZ4" s="38">
        <f aca="true" t="shared" si="33" ref="AZ4:AZ50">IF(AX4=$AX$3,$AZ$1,0)</f>
        <v>0</v>
      </c>
      <c r="BA4" s="36" t="s">
        <v>61</v>
      </c>
      <c r="BB4" s="37">
        <f aca="true" t="shared" si="34" ref="BB4:BB50">IF(BA4=$BA$3,$BB$1,0)</f>
        <v>8</v>
      </c>
      <c r="BC4" s="38">
        <f aca="true" t="shared" si="35" ref="BC4:BC50">IF(BA4=$BA$3,$BC$1,0)</f>
        <v>0</v>
      </c>
      <c r="BD4" s="36" t="s">
        <v>62</v>
      </c>
      <c r="BE4" s="37">
        <f aca="true" t="shared" si="36" ref="BE4:BE50">IF(BD4=$BD$3,$BE$1,0)</f>
        <v>8</v>
      </c>
      <c r="BF4" s="38">
        <f aca="true" t="shared" si="37" ref="BF4:BF50">IF(BD4=$BD$3,$BF$1,0)</f>
        <v>6</v>
      </c>
      <c r="BG4" s="36" t="s">
        <v>63</v>
      </c>
      <c r="BH4" s="37">
        <f aca="true" t="shared" si="38" ref="BH4:BH50">IF(BG4=$BG$3,$BH$1,0)</f>
        <v>8</v>
      </c>
      <c r="BI4" s="38">
        <f aca="true" t="shared" si="39" ref="BI4:BI50">IF(BG4=$BG$3,$BI$1,0)</f>
        <v>2</v>
      </c>
      <c r="BJ4" s="36" t="s">
        <v>64</v>
      </c>
      <c r="BK4" s="37">
        <f aca="true" t="shared" si="40" ref="BK4:BK50">IF(BJ4=$BJ$3,$BK$1,0)</f>
        <v>8</v>
      </c>
      <c r="BL4" s="38">
        <f aca="true" t="shared" si="41" ref="BL4:BL50">IF(BJ4=$BJ$3,$BL$1,0)</f>
        <v>1</v>
      </c>
      <c r="BM4" s="36" t="s">
        <v>65</v>
      </c>
      <c r="BN4" s="37">
        <f aca="true" t="shared" si="42" ref="BN4:BN50">IF(BM4=$BM$3,$BN$1,0)</f>
        <v>8</v>
      </c>
      <c r="BO4" s="38">
        <f aca="true" t="shared" si="43" ref="BO4:BO50">IF(BM4=$BM$3,$BO$1,0)</f>
        <v>3</v>
      </c>
      <c r="BP4" s="36" t="s">
        <v>66</v>
      </c>
      <c r="BQ4" s="37">
        <f aca="true" t="shared" si="44" ref="BQ4:BQ50">IF(BP4=$BP$3,$BQ$1,0)</f>
        <v>8</v>
      </c>
      <c r="BR4" s="38">
        <f aca="true" t="shared" si="45" ref="BR4:BR50">IF(BP4=$BP$3,$BR$1,0)</f>
        <v>0</v>
      </c>
      <c r="BS4" s="36" t="s">
        <v>113</v>
      </c>
      <c r="BT4" s="37">
        <f aca="true" t="shared" si="46" ref="BT4:BT50">IF(BS4=$BS$3,$BT$1,0)</f>
        <v>8</v>
      </c>
      <c r="BU4" s="38">
        <f aca="true" t="shared" si="47" ref="BU4:BU50">IF(BS4=$BS$3,$BU$1,0)</f>
        <v>5</v>
      </c>
      <c r="BV4" s="42" t="s">
        <v>68</v>
      </c>
      <c r="BW4" s="37">
        <f aca="true" t="shared" si="48" ref="BW4:BW50">IF(BV4=$BV$3,$BW$1,0)</f>
        <v>8</v>
      </c>
      <c r="BX4" s="38">
        <f aca="true" t="shared" si="49" ref="BX4:BX50">IF(BV4=$BV$3,$BX$1,0)</f>
        <v>0</v>
      </c>
      <c r="BY4" s="42" t="s">
        <v>69</v>
      </c>
      <c r="BZ4" s="37">
        <f aca="true" t="shared" si="50" ref="BZ4:BZ50">IF(BY4=$BY$3,$BZ$1,0)</f>
        <v>8</v>
      </c>
      <c r="CA4" s="38">
        <f aca="true" t="shared" si="51" ref="CA4:CA50">IF(BY4=$BY$3,$CA$1,0)</f>
        <v>0</v>
      </c>
      <c r="CB4" s="42" t="s">
        <v>70</v>
      </c>
      <c r="CC4" s="37">
        <f aca="true" t="shared" si="52" ref="CC4:CC50">IF(CB4=$CB$3,$CC$1,0)</f>
        <v>0</v>
      </c>
      <c r="CD4" s="38">
        <f aca="true" t="shared" si="53" ref="CD4:CD50">IF(CB4=$CB$3,$CD$1,0)</f>
        <v>0</v>
      </c>
      <c r="CE4" s="42" t="s">
        <v>93</v>
      </c>
      <c r="CF4" s="37">
        <f aca="true" t="shared" si="54" ref="CF4:CF50">IF(CE4=$CE$3,$CF$1,0)</f>
        <v>8</v>
      </c>
      <c r="CG4" s="38">
        <f aca="true" t="shared" si="55" ref="CG4:CG50">IF(CE4=$CE$3,$CG$1,0)</f>
        <v>14</v>
      </c>
      <c r="CH4" s="42" t="s">
        <v>72</v>
      </c>
      <c r="CI4" s="37">
        <f aca="true" t="shared" si="56" ref="CI4:CI50">IF(CH4=$CH$3,$CI$1,0)</f>
        <v>0</v>
      </c>
      <c r="CJ4" s="38">
        <f aca="true" t="shared" si="57" ref="CJ4:CJ50">IF(CH4=$CH$3,$CJ$1,0)</f>
        <v>0</v>
      </c>
      <c r="CK4" s="42" t="s">
        <v>73</v>
      </c>
      <c r="CL4" s="37">
        <f aca="true" t="shared" si="58" ref="CL4:CL50">IF(CK4=$CK$3,$CL$1,0)</f>
        <v>8</v>
      </c>
      <c r="CM4" s="38">
        <f aca="true" t="shared" si="59" ref="CM4:CM50">IF(CK4=$CK$3,$CM$1,0)</f>
        <v>12</v>
      </c>
      <c r="CN4" s="42" t="s">
        <v>74</v>
      </c>
      <c r="CO4" s="37">
        <f aca="true" t="shared" si="60" ref="CO4:CO50">IF(CN4=$CN$3,$CO$1,0)</f>
        <v>8</v>
      </c>
      <c r="CP4" s="38">
        <f aca="true" t="shared" si="61" ref="CP4:CP50">IF(CN4=$CN$3,$CP$1,0)</f>
        <v>0</v>
      </c>
      <c r="CQ4" s="42" t="s">
        <v>75</v>
      </c>
      <c r="CR4" s="37">
        <f aca="true" t="shared" si="62" ref="CR4:CR50">IF(CQ4=$CQ$3,$CR$1,0)</f>
        <v>8</v>
      </c>
      <c r="CS4" s="38">
        <f aca="true" t="shared" si="63" ref="CS4:CS50">IF(CQ4=$CQ$3,$CS$1,0)</f>
        <v>10</v>
      </c>
      <c r="CT4" s="42" t="s">
        <v>76</v>
      </c>
      <c r="CU4" s="37">
        <f aca="true" t="shared" si="64" ref="CU4:CU50">IF(CT4=$CT$3,$CU$1,0)</f>
        <v>8</v>
      </c>
      <c r="CV4" s="43">
        <f aca="true" t="shared" si="65" ref="CV4:CV50">IF(CT4=$CT$3,$CV$1,0)</f>
        <v>0</v>
      </c>
      <c r="CW4" s="45" t="s">
        <v>45</v>
      </c>
      <c r="CX4" s="46">
        <f aca="true" t="shared" si="66" ref="CX4:CX50">IF(CW4=$CW$3,$CX$1,0)</f>
        <v>10</v>
      </c>
      <c r="CY4" s="47">
        <f aca="true" t="shared" si="67" ref="CY4:CY50">IF(CW4=$CW$3,$CY$1,0)</f>
        <v>0</v>
      </c>
      <c r="CZ4" s="45" t="s">
        <v>85</v>
      </c>
      <c r="DA4" s="46">
        <f aca="true" t="shared" si="68" ref="DA4:DA50">IF(CZ4=$CZ$3,$DA$1,0)</f>
        <v>0</v>
      </c>
      <c r="DB4" s="47">
        <f aca="true" t="shared" si="69" ref="DB4:DB50">IF(CZ4=$CZ$3,$DB$1,0)</f>
        <v>0</v>
      </c>
      <c r="DC4" s="45" t="s">
        <v>50</v>
      </c>
      <c r="DD4" s="46">
        <f aca="true" t="shared" si="70" ref="DD4:DD50">IF(DC4=$DC$3,$DD$1,0)</f>
        <v>10</v>
      </c>
      <c r="DE4" s="47">
        <f aca="true" t="shared" si="71" ref="DE4:DE50">IF(DC4=$DC$3,$DE$1,0)</f>
        <v>0</v>
      </c>
      <c r="DF4" s="48" t="s">
        <v>52</v>
      </c>
      <c r="DG4" s="46">
        <f aca="true" t="shared" si="72" ref="DG4:DG50">IF(DF4=$DF$3,$DG$1,0)</f>
        <v>0</v>
      </c>
      <c r="DH4" s="49">
        <f aca="true" t="shared" si="73" ref="DH4:DH50">IF(DF4=$DF$3,$DH$1,0)</f>
        <v>0</v>
      </c>
      <c r="DI4" s="45" t="s">
        <v>89</v>
      </c>
      <c r="DJ4" s="46">
        <f aca="true" t="shared" si="74" ref="DJ4:DJ50">IF(DI4=$DI$3,$DJ$1,0)</f>
        <v>0</v>
      </c>
      <c r="DK4" s="47">
        <f aca="true" t="shared" si="75" ref="DK4:DK50">IF(DI4=$DI$3,$DK$1,0)</f>
        <v>0</v>
      </c>
      <c r="DL4" s="45" t="s">
        <v>56</v>
      </c>
      <c r="DM4" s="46">
        <f aca="true" t="shared" si="76" ref="DM4:DM50">IF(DL4=$DL$3,$DM$1,0)</f>
        <v>10</v>
      </c>
      <c r="DN4" s="49">
        <f aca="true" t="shared" si="77" ref="DN4:DN50">IF(DL4=$DL$3,$DN$1,0)</f>
        <v>1</v>
      </c>
      <c r="DO4" s="45" t="s">
        <v>58</v>
      </c>
      <c r="DP4" s="46">
        <f aca="true" t="shared" si="78" ref="DP4:DP50">IF(DO4=$DO$3,$DP$1,0)</f>
        <v>10</v>
      </c>
      <c r="DQ4" s="47">
        <f aca="true" t="shared" si="79" ref="DQ4:DQ50">IF(DO4=$DO$3,$DQ$1,0)</f>
        <v>0</v>
      </c>
      <c r="DR4" s="45" t="s">
        <v>60</v>
      </c>
      <c r="DS4" s="46">
        <f aca="true" t="shared" si="80" ref="DS4:DS50">IF(DR4=$DR$3,$DS$1,0)</f>
        <v>0</v>
      </c>
      <c r="DT4" s="47">
        <f aca="true" t="shared" si="81" ref="DT4:DT50">IF(DR4=$DR$3,$DT$1,0)</f>
        <v>0</v>
      </c>
      <c r="DU4" s="48" t="s">
        <v>61</v>
      </c>
      <c r="DV4" s="46">
        <f aca="true" t="shared" si="82" ref="DV4:DV50">IF(DU4=$DU$3,$DV$1,0)</f>
        <v>10</v>
      </c>
      <c r="DW4" s="49">
        <f aca="true" t="shared" si="83" ref="DW4:DW50">IF(DU4=$DU$3,$DW$1,0)</f>
        <v>0</v>
      </c>
      <c r="DX4" s="45" t="s">
        <v>63</v>
      </c>
      <c r="DY4" s="46">
        <f aca="true" t="shared" si="84" ref="DY4:DY50">IF(DX4=$DX$3,$DY$1,0)</f>
        <v>0</v>
      </c>
      <c r="DZ4" s="47">
        <f aca="true" t="shared" si="85" ref="DZ4:DZ50">IF(DX4=$DX$3,$DZ$1,0)</f>
        <v>0</v>
      </c>
      <c r="EA4" s="45" t="s">
        <v>66</v>
      </c>
      <c r="EB4" s="46">
        <f aca="true" t="shared" si="86" ref="EB4:EB50">IF(EA4=$EA$3,$EB$1,0)</f>
        <v>0</v>
      </c>
      <c r="EC4" s="47">
        <f aca="true" t="shared" si="87" ref="EC4:EC50">IF(EA4=$EA$3,$EC$1,0)</f>
        <v>0</v>
      </c>
      <c r="ED4" s="48" t="s">
        <v>68</v>
      </c>
      <c r="EE4" s="46">
        <f aca="true" t="shared" si="88" ref="EE4:EE50">IF(ED4=$ED$3,$EE$1,0)</f>
        <v>10</v>
      </c>
      <c r="EF4" s="49">
        <f aca="true" t="shared" si="89" ref="EF4:EF50">IF(ED4=$ED$3,$EF$1,0)</f>
        <v>0</v>
      </c>
      <c r="EG4" s="45" t="s">
        <v>69</v>
      </c>
      <c r="EH4" s="46">
        <f aca="true" t="shared" si="90" ref="EH4:EH50">IF(EG4=$EG$3,$EH$1,0)</f>
        <v>10</v>
      </c>
      <c r="EI4" s="47">
        <f aca="true" t="shared" si="91" ref="EI4:EI50">IF(EG4=$EG$3,$EI$1,0)</f>
        <v>0</v>
      </c>
      <c r="EJ4" s="45" t="s">
        <v>72</v>
      </c>
      <c r="EK4" s="46">
        <f aca="true" t="shared" si="92" ref="EK4:EK50">IF(EJ4=$EJ$3,$EK$1,0)</f>
        <v>0</v>
      </c>
      <c r="EL4" s="47">
        <f aca="true" t="shared" si="93" ref="EL4:EL50">IF(EJ4=$EJ$3,$EL$1,0)</f>
        <v>0</v>
      </c>
      <c r="EM4" s="45" t="s">
        <v>73</v>
      </c>
      <c r="EN4" s="46">
        <f aca="true" t="shared" si="94" ref="EN4:EN50">IF(EM4=$EM$3,$EN$1,0)</f>
        <v>10</v>
      </c>
      <c r="EO4" s="47">
        <f aca="true" t="shared" si="95" ref="EO4:EO50">IF(EM4=$EM$3,$EO$1,0)</f>
        <v>12</v>
      </c>
      <c r="EP4" s="45" t="s">
        <v>76</v>
      </c>
      <c r="EQ4" s="46">
        <f aca="true" t="shared" si="96" ref="EQ4:EQ50">IF(EP4=$EP$3,$EQ$1,0)</f>
        <v>10</v>
      </c>
      <c r="ER4" s="47">
        <f aca="true" t="shared" si="97" ref="ER4:ER50">IF(EP4=$EP$3,$ER$1,0)</f>
        <v>0</v>
      </c>
      <c r="ES4" s="30" t="s">
        <v>45</v>
      </c>
      <c r="ET4" s="31">
        <f aca="true" t="shared" si="98" ref="ET4:ET50">IF(ES4=$ES$3,$ET$1,0)</f>
        <v>12</v>
      </c>
      <c r="EU4" s="32">
        <f aca="true" t="shared" si="99" ref="EU4:EU50">IF(ES4=$ES$3,$EU$1,0)</f>
        <v>0</v>
      </c>
      <c r="EV4" s="54" t="s">
        <v>50</v>
      </c>
      <c r="EW4" s="31">
        <f aca="true" t="shared" si="100" ref="EW4:EW50">IF(EV4=$EV$3,$EW$1,0)</f>
        <v>12</v>
      </c>
      <c r="EX4" s="32">
        <f aca="true" t="shared" si="101" ref="EX4:EX50">IF(EV4=$EV$3,$EX$1,0)</f>
        <v>0</v>
      </c>
      <c r="EY4" s="30" t="s">
        <v>89</v>
      </c>
      <c r="EZ4" s="31">
        <f aca="true" t="shared" si="102" ref="EZ4:EZ50">IF(EY4=$EY$3,$EZ$1,0)</f>
        <v>0</v>
      </c>
      <c r="FA4" s="32">
        <f aca="true" t="shared" si="103" ref="FA4:FA50">IF(EY4=$EY$3,$FA$1,0)</f>
        <v>0</v>
      </c>
      <c r="FB4" s="30" t="s">
        <v>60</v>
      </c>
      <c r="FC4" s="31">
        <f aca="true" t="shared" si="104" ref="FC4:FC50">IF(FB4=$FB$3,$FC$1,0)</f>
        <v>0</v>
      </c>
      <c r="FD4" s="32">
        <f aca="true" t="shared" si="105" ref="FD4:FD50">IF(FB4=$FB$3,$FD$1,0)</f>
        <v>0</v>
      </c>
      <c r="FE4" s="30" t="s">
        <v>63</v>
      </c>
      <c r="FF4" s="31">
        <f aca="true" t="shared" si="106" ref="FF4:FF50">IF(FE4=$FE$3,$FF$1,0)</f>
        <v>0</v>
      </c>
      <c r="FG4" s="32">
        <f aca="true" t="shared" si="107" ref="FG4:FG50">IF(FE4=$FE$3,$FG$1,0)</f>
        <v>0</v>
      </c>
      <c r="FH4" s="30" t="s">
        <v>68</v>
      </c>
      <c r="FI4" s="31">
        <f aca="true" t="shared" si="108" ref="FI4:FI50">IF(FH4=$FH$3,$FI$1,0)</f>
        <v>12</v>
      </c>
      <c r="FJ4" s="32">
        <f aca="true" t="shared" si="109" ref="FJ4:FJ50">IF(FH4=$FH$3,$FJ$1,0)</f>
        <v>0</v>
      </c>
      <c r="FK4" s="30" t="s">
        <v>69</v>
      </c>
      <c r="FL4" s="31">
        <f aca="true" t="shared" si="110" ref="FL4:FL50">IF(FK4=$FK$3,$FL$1,0)</f>
        <v>12</v>
      </c>
      <c r="FM4" s="32">
        <f aca="true" t="shared" si="111" ref="FM4:FM50">IF(FK4=$FK$3,$FM$1,0)</f>
        <v>0</v>
      </c>
      <c r="FN4" s="30" t="s">
        <v>76</v>
      </c>
      <c r="FO4" s="31">
        <f aca="true" t="shared" si="112" ref="FO4:FO50">IF(FN4=$FN$3,$FO$1,0)</f>
        <v>12</v>
      </c>
      <c r="FP4" s="32">
        <f aca="true" t="shared" si="113" ref="FP4:FP50">IF(FN4=$FN$3,$FP$1,0)</f>
        <v>0</v>
      </c>
      <c r="FQ4" s="56" t="s">
        <v>45</v>
      </c>
      <c r="FR4" s="57">
        <f aca="true" t="shared" si="114" ref="FR4:FR50">IF(FQ4=$FQ$3,$FR$1,0)</f>
        <v>15</v>
      </c>
      <c r="FS4" s="58">
        <f aca="true" t="shared" si="115" ref="FS4:FS50">IF(FQ4=$FQ$3,$FS$1,0)</f>
        <v>0</v>
      </c>
      <c r="FT4" s="59" t="s">
        <v>60</v>
      </c>
      <c r="FU4" s="57">
        <f aca="true" t="shared" si="116" ref="FU4:FU50">IF(FT4=$FT$3,$FU$1,0)</f>
        <v>0</v>
      </c>
      <c r="FV4" s="58">
        <f aca="true" t="shared" si="117" ref="FV4:FV50">IF(FT4=$FT$3,$FV$1,0)</f>
        <v>0</v>
      </c>
      <c r="FW4" s="59" t="s">
        <v>68</v>
      </c>
      <c r="FX4" s="57">
        <f aca="true" t="shared" si="118" ref="FX4:FX50">IF(FW4=$FW$3,$FX$1,0)</f>
        <v>15</v>
      </c>
      <c r="FY4" s="58">
        <f aca="true" t="shared" si="119" ref="FY4:FY50">IF(FW4=$FW$3,$FY$1,0)</f>
        <v>0</v>
      </c>
      <c r="FZ4" s="59" t="s">
        <v>76</v>
      </c>
      <c r="GA4" s="57">
        <f aca="true" t="shared" si="120" ref="GA4:GA50">IF(FZ4=$FZ$3,$GA$1,0)</f>
        <v>15</v>
      </c>
      <c r="GB4" s="58">
        <f aca="true" t="shared" si="121" ref="GB4:GB50">IF(FZ4=$FZ$3,$GB$1,0)</f>
        <v>0</v>
      </c>
      <c r="GC4" s="64" t="s">
        <v>45</v>
      </c>
      <c r="GD4" s="65">
        <f aca="true" t="shared" si="122" ref="GD4:GD50">IF(GC4=$GC$3,$GD$1,0)</f>
        <v>25</v>
      </c>
      <c r="GE4" s="66">
        <f aca="true" t="shared" si="123" ref="GE4:GE50">IF(GC4=$GC$3,$GE$1,0)</f>
        <v>0</v>
      </c>
      <c r="GF4" s="64" t="s">
        <v>76</v>
      </c>
      <c r="GG4" s="65">
        <f aca="true" t="shared" si="124" ref="GG4:GG50">IF(GF4=$GF$3,$GG$1,0)</f>
        <v>25</v>
      </c>
      <c r="GH4" s="66">
        <f aca="true" t="shared" si="125" ref="GH4:GH50">IF(GF4=$GF$3,$GH$1,0)</f>
        <v>0</v>
      </c>
      <c r="GI4" s="70" t="s">
        <v>45</v>
      </c>
      <c r="GJ4" s="71">
        <f aca="true" t="shared" si="126" ref="GJ4:GJ50">IF(GI4=$GI$3,$GJ$1,0)</f>
        <v>50</v>
      </c>
      <c r="GK4" s="72">
        <f aca="true" t="shared" si="127" ref="GK4:GK50">IF(GI4=$GI$3,$GK$1,0)</f>
        <v>0</v>
      </c>
    </row>
    <row r="5" spans="1:193" ht="10.5" customHeight="1">
      <c r="A5" s="287" t="s">
        <v>205</v>
      </c>
      <c r="B5" s="286" t="s">
        <v>204</v>
      </c>
      <c r="C5" s="245" t="str">
        <f t="shared" si="0"/>
        <v>Kentucky</v>
      </c>
      <c r="D5" s="76">
        <f t="shared" si="1"/>
        <v>545</v>
      </c>
      <c r="E5" s="39" t="s">
        <v>45</v>
      </c>
      <c r="F5" s="40">
        <f t="shared" si="2"/>
        <v>8</v>
      </c>
      <c r="G5" s="41">
        <f t="shared" si="3"/>
        <v>0</v>
      </c>
      <c r="H5" s="39" t="s">
        <v>84</v>
      </c>
      <c r="I5" s="40">
        <f t="shared" si="4"/>
        <v>8</v>
      </c>
      <c r="J5" s="41">
        <f t="shared" si="5"/>
        <v>6</v>
      </c>
      <c r="K5" s="39" t="s">
        <v>85</v>
      </c>
      <c r="L5" s="40">
        <f t="shared" si="6"/>
        <v>0</v>
      </c>
      <c r="M5" s="41">
        <f t="shared" si="7"/>
        <v>0</v>
      </c>
      <c r="N5" s="39" t="s">
        <v>48</v>
      </c>
      <c r="O5" s="40">
        <f t="shared" si="8"/>
        <v>8</v>
      </c>
      <c r="P5" s="41">
        <f t="shared" si="9"/>
        <v>1</v>
      </c>
      <c r="Q5" s="39" t="s">
        <v>87</v>
      </c>
      <c r="R5" s="40">
        <f t="shared" si="10"/>
        <v>8</v>
      </c>
      <c r="S5" s="41">
        <f t="shared" si="11"/>
        <v>12</v>
      </c>
      <c r="T5" s="39" t="s">
        <v>50</v>
      </c>
      <c r="U5" s="40">
        <f t="shared" si="12"/>
        <v>8</v>
      </c>
      <c r="V5" s="41">
        <f t="shared" si="13"/>
        <v>0</v>
      </c>
      <c r="W5" s="39" t="s">
        <v>88</v>
      </c>
      <c r="X5" s="40">
        <f t="shared" si="14"/>
        <v>8</v>
      </c>
      <c r="Y5" s="41">
        <f t="shared" si="15"/>
        <v>10</v>
      </c>
      <c r="Z5" s="39" t="s">
        <v>52</v>
      </c>
      <c r="AA5" s="40">
        <f t="shared" si="16"/>
        <v>0</v>
      </c>
      <c r="AB5" s="41">
        <f t="shared" si="17"/>
        <v>0</v>
      </c>
      <c r="AC5" s="39" t="s">
        <v>53</v>
      </c>
      <c r="AD5" s="40">
        <f t="shared" si="18"/>
        <v>8</v>
      </c>
      <c r="AE5" s="41">
        <f t="shared" si="19"/>
        <v>0</v>
      </c>
      <c r="AF5" s="39" t="s">
        <v>89</v>
      </c>
      <c r="AG5" s="40">
        <f t="shared" si="20"/>
        <v>0</v>
      </c>
      <c r="AH5" s="41">
        <f t="shared" si="21"/>
        <v>0</v>
      </c>
      <c r="AI5" s="39" t="s">
        <v>90</v>
      </c>
      <c r="AJ5" s="40">
        <f t="shared" si="22"/>
        <v>8</v>
      </c>
      <c r="AK5" s="41">
        <f t="shared" si="23"/>
        <v>2</v>
      </c>
      <c r="AL5" s="39" t="s">
        <v>56</v>
      </c>
      <c r="AM5" s="40">
        <f t="shared" si="24"/>
        <v>8</v>
      </c>
      <c r="AN5" s="41">
        <f t="shared" si="25"/>
        <v>1</v>
      </c>
      <c r="AO5" s="39" t="s">
        <v>57</v>
      </c>
      <c r="AP5" s="40">
        <f t="shared" si="26"/>
        <v>8</v>
      </c>
      <c r="AQ5" s="41">
        <f t="shared" si="27"/>
        <v>3</v>
      </c>
      <c r="AR5" s="39" t="s">
        <v>58</v>
      </c>
      <c r="AS5" s="40">
        <f t="shared" si="28"/>
        <v>8</v>
      </c>
      <c r="AT5" s="41">
        <f t="shared" si="29"/>
        <v>0</v>
      </c>
      <c r="AU5" s="39" t="s">
        <v>59</v>
      </c>
      <c r="AV5" s="40">
        <f t="shared" si="30"/>
        <v>0</v>
      </c>
      <c r="AW5" s="41">
        <f t="shared" si="31"/>
        <v>0</v>
      </c>
      <c r="AX5" s="39" t="s">
        <v>60</v>
      </c>
      <c r="AY5" s="40">
        <f t="shared" si="32"/>
        <v>0</v>
      </c>
      <c r="AZ5" s="41">
        <f t="shared" si="33"/>
        <v>0</v>
      </c>
      <c r="BA5" s="39" t="s">
        <v>61</v>
      </c>
      <c r="BB5" s="40">
        <f t="shared" si="34"/>
        <v>8</v>
      </c>
      <c r="BC5" s="41">
        <f t="shared" si="35"/>
        <v>0</v>
      </c>
      <c r="BD5" s="39" t="s">
        <v>62</v>
      </c>
      <c r="BE5" s="40">
        <f t="shared" si="36"/>
        <v>8</v>
      </c>
      <c r="BF5" s="41">
        <f t="shared" si="37"/>
        <v>6</v>
      </c>
      <c r="BG5" s="39" t="s">
        <v>63</v>
      </c>
      <c r="BH5" s="40">
        <f t="shared" si="38"/>
        <v>8</v>
      </c>
      <c r="BI5" s="41">
        <f t="shared" si="39"/>
        <v>2</v>
      </c>
      <c r="BJ5" s="39" t="s">
        <v>64</v>
      </c>
      <c r="BK5" s="40">
        <f t="shared" si="40"/>
        <v>8</v>
      </c>
      <c r="BL5" s="41">
        <f t="shared" si="41"/>
        <v>1</v>
      </c>
      <c r="BM5" s="39" t="s">
        <v>65</v>
      </c>
      <c r="BN5" s="40">
        <f t="shared" si="42"/>
        <v>8</v>
      </c>
      <c r="BO5" s="41">
        <f t="shared" si="43"/>
        <v>3</v>
      </c>
      <c r="BP5" s="39" t="s">
        <v>66</v>
      </c>
      <c r="BQ5" s="40">
        <f t="shared" si="44"/>
        <v>8</v>
      </c>
      <c r="BR5" s="41">
        <f t="shared" si="45"/>
        <v>0</v>
      </c>
      <c r="BS5" s="39" t="s">
        <v>67</v>
      </c>
      <c r="BT5" s="40">
        <f t="shared" si="46"/>
        <v>0</v>
      </c>
      <c r="BU5" s="41">
        <f t="shared" si="47"/>
        <v>0</v>
      </c>
      <c r="BV5" s="39" t="s">
        <v>68</v>
      </c>
      <c r="BW5" s="40">
        <f t="shared" si="48"/>
        <v>8</v>
      </c>
      <c r="BX5" s="41">
        <f t="shared" si="49"/>
        <v>0</v>
      </c>
      <c r="BY5" s="39" t="s">
        <v>69</v>
      </c>
      <c r="BZ5" s="40">
        <f t="shared" si="50"/>
        <v>8</v>
      </c>
      <c r="CA5" s="41">
        <f t="shared" si="51"/>
        <v>0</v>
      </c>
      <c r="CB5" s="39" t="s">
        <v>92</v>
      </c>
      <c r="CC5" s="40">
        <f t="shared" si="52"/>
        <v>8</v>
      </c>
      <c r="CD5" s="41">
        <f t="shared" si="53"/>
        <v>6</v>
      </c>
      <c r="CE5" s="39" t="s">
        <v>71</v>
      </c>
      <c r="CF5" s="40">
        <f t="shared" si="54"/>
        <v>0</v>
      </c>
      <c r="CG5" s="41">
        <f t="shared" si="55"/>
        <v>0</v>
      </c>
      <c r="CH5" s="39" t="s">
        <v>72</v>
      </c>
      <c r="CI5" s="40">
        <f t="shared" si="56"/>
        <v>0</v>
      </c>
      <c r="CJ5" s="41">
        <f t="shared" si="57"/>
        <v>0</v>
      </c>
      <c r="CK5" s="39" t="s">
        <v>73</v>
      </c>
      <c r="CL5" s="40">
        <f t="shared" si="58"/>
        <v>8</v>
      </c>
      <c r="CM5" s="41">
        <f t="shared" si="59"/>
        <v>12</v>
      </c>
      <c r="CN5" s="39" t="s">
        <v>74</v>
      </c>
      <c r="CO5" s="40">
        <f t="shared" si="60"/>
        <v>8</v>
      </c>
      <c r="CP5" s="41">
        <f t="shared" si="61"/>
        <v>0</v>
      </c>
      <c r="CQ5" s="39" t="s">
        <v>75</v>
      </c>
      <c r="CR5" s="40">
        <f t="shared" si="62"/>
        <v>8</v>
      </c>
      <c r="CS5" s="41">
        <f t="shared" si="63"/>
        <v>10</v>
      </c>
      <c r="CT5" s="39" t="s">
        <v>76</v>
      </c>
      <c r="CU5" s="40">
        <f t="shared" si="64"/>
        <v>8</v>
      </c>
      <c r="CV5" s="44">
        <f t="shared" si="65"/>
        <v>0</v>
      </c>
      <c r="CW5" s="50" t="s">
        <v>45</v>
      </c>
      <c r="CX5" s="51">
        <f t="shared" si="66"/>
        <v>10</v>
      </c>
      <c r="CY5" s="52">
        <f t="shared" si="67"/>
        <v>0</v>
      </c>
      <c r="CZ5" s="50" t="s">
        <v>85</v>
      </c>
      <c r="DA5" s="51">
        <f t="shared" si="68"/>
        <v>0</v>
      </c>
      <c r="DB5" s="52">
        <f t="shared" si="69"/>
        <v>0</v>
      </c>
      <c r="DC5" s="50" t="s">
        <v>50</v>
      </c>
      <c r="DD5" s="51">
        <f t="shared" si="70"/>
        <v>10</v>
      </c>
      <c r="DE5" s="52">
        <f t="shared" si="71"/>
        <v>0</v>
      </c>
      <c r="DF5" s="50" t="s">
        <v>52</v>
      </c>
      <c r="DG5" s="51">
        <f t="shared" si="72"/>
        <v>0</v>
      </c>
      <c r="DH5" s="53">
        <f t="shared" si="73"/>
        <v>0</v>
      </c>
      <c r="DI5" s="50" t="s">
        <v>53</v>
      </c>
      <c r="DJ5" s="51">
        <f t="shared" si="74"/>
        <v>10</v>
      </c>
      <c r="DK5" s="52">
        <f t="shared" si="75"/>
        <v>0</v>
      </c>
      <c r="DL5" s="50" t="s">
        <v>56</v>
      </c>
      <c r="DM5" s="51">
        <f t="shared" si="76"/>
        <v>10</v>
      </c>
      <c r="DN5" s="53">
        <f t="shared" si="77"/>
        <v>1</v>
      </c>
      <c r="DO5" s="50" t="s">
        <v>58</v>
      </c>
      <c r="DP5" s="51">
        <f t="shared" si="78"/>
        <v>10</v>
      </c>
      <c r="DQ5" s="52">
        <f t="shared" si="79"/>
        <v>0</v>
      </c>
      <c r="DR5" s="50" t="s">
        <v>60</v>
      </c>
      <c r="DS5" s="51">
        <f t="shared" si="80"/>
        <v>0</v>
      </c>
      <c r="DT5" s="52">
        <f t="shared" si="81"/>
        <v>0</v>
      </c>
      <c r="DU5" s="50" t="s">
        <v>61</v>
      </c>
      <c r="DV5" s="51">
        <f t="shared" si="82"/>
        <v>10</v>
      </c>
      <c r="DW5" s="53">
        <f t="shared" si="83"/>
        <v>0</v>
      </c>
      <c r="DX5" s="50" t="s">
        <v>63</v>
      </c>
      <c r="DY5" s="51">
        <f t="shared" si="84"/>
        <v>0</v>
      </c>
      <c r="DZ5" s="52">
        <f t="shared" si="85"/>
        <v>0</v>
      </c>
      <c r="EA5" s="50" t="s">
        <v>66</v>
      </c>
      <c r="EB5" s="51">
        <f t="shared" si="86"/>
        <v>0</v>
      </c>
      <c r="EC5" s="52">
        <f t="shared" si="87"/>
        <v>0</v>
      </c>
      <c r="ED5" s="50" t="s">
        <v>68</v>
      </c>
      <c r="EE5" s="51">
        <f t="shared" si="88"/>
        <v>10</v>
      </c>
      <c r="EF5" s="53">
        <f t="shared" si="89"/>
        <v>0</v>
      </c>
      <c r="EG5" s="50" t="s">
        <v>69</v>
      </c>
      <c r="EH5" s="51">
        <f t="shared" si="90"/>
        <v>10</v>
      </c>
      <c r="EI5" s="52">
        <f t="shared" si="91"/>
        <v>0</v>
      </c>
      <c r="EJ5" s="50" t="s">
        <v>72</v>
      </c>
      <c r="EK5" s="51">
        <f t="shared" si="92"/>
        <v>0</v>
      </c>
      <c r="EL5" s="52">
        <f t="shared" si="93"/>
        <v>0</v>
      </c>
      <c r="EM5" s="50" t="s">
        <v>73</v>
      </c>
      <c r="EN5" s="51">
        <f t="shared" si="94"/>
        <v>10</v>
      </c>
      <c r="EO5" s="52">
        <f t="shared" si="95"/>
        <v>12</v>
      </c>
      <c r="EP5" s="50" t="s">
        <v>76</v>
      </c>
      <c r="EQ5" s="51">
        <f t="shared" si="96"/>
        <v>10</v>
      </c>
      <c r="ER5" s="52">
        <f t="shared" si="97"/>
        <v>0</v>
      </c>
      <c r="ES5" s="33" t="s">
        <v>45</v>
      </c>
      <c r="ET5" s="34">
        <f t="shared" si="98"/>
        <v>12</v>
      </c>
      <c r="EU5" s="35">
        <f t="shared" si="99"/>
        <v>0</v>
      </c>
      <c r="EV5" s="55" t="s">
        <v>50</v>
      </c>
      <c r="EW5" s="34">
        <f t="shared" si="100"/>
        <v>12</v>
      </c>
      <c r="EX5" s="35">
        <f t="shared" si="101"/>
        <v>0</v>
      </c>
      <c r="EY5" s="33" t="s">
        <v>53</v>
      </c>
      <c r="EZ5" s="34">
        <f t="shared" si="102"/>
        <v>0</v>
      </c>
      <c r="FA5" s="35">
        <f t="shared" si="103"/>
        <v>0</v>
      </c>
      <c r="FB5" s="33" t="s">
        <v>60</v>
      </c>
      <c r="FC5" s="34">
        <f t="shared" si="104"/>
        <v>0</v>
      </c>
      <c r="FD5" s="35">
        <f t="shared" si="105"/>
        <v>0</v>
      </c>
      <c r="FE5" s="33" t="s">
        <v>63</v>
      </c>
      <c r="FF5" s="34">
        <f t="shared" si="106"/>
        <v>0</v>
      </c>
      <c r="FG5" s="35">
        <f t="shared" si="107"/>
        <v>0</v>
      </c>
      <c r="FH5" s="33" t="s">
        <v>68</v>
      </c>
      <c r="FI5" s="34">
        <f t="shared" si="108"/>
        <v>12</v>
      </c>
      <c r="FJ5" s="35">
        <f t="shared" si="109"/>
        <v>0</v>
      </c>
      <c r="FK5" s="33" t="s">
        <v>69</v>
      </c>
      <c r="FL5" s="34">
        <f t="shared" si="110"/>
        <v>12</v>
      </c>
      <c r="FM5" s="35">
        <f t="shared" si="111"/>
        <v>0</v>
      </c>
      <c r="FN5" s="33" t="s">
        <v>76</v>
      </c>
      <c r="FO5" s="34">
        <f t="shared" si="112"/>
        <v>12</v>
      </c>
      <c r="FP5" s="35">
        <f t="shared" si="113"/>
        <v>0</v>
      </c>
      <c r="FQ5" s="60" t="s">
        <v>45</v>
      </c>
      <c r="FR5" s="61">
        <f t="shared" si="114"/>
        <v>15</v>
      </c>
      <c r="FS5" s="62">
        <f t="shared" si="115"/>
        <v>0</v>
      </c>
      <c r="FT5" s="63" t="s">
        <v>60</v>
      </c>
      <c r="FU5" s="61">
        <f t="shared" si="116"/>
        <v>0</v>
      </c>
      <c r="FV5" s="62">
        <f t="shared" si="117"/>
        <v>0</v>
      </c>
      <c r="FW5" s="63" t="s">
        <v>68</v>
      </c>
      <c r="FX5" s="61">
        <f t="shared" si="118"/>
        <v>15</v>
      </c>
      <c r="FY5" s="62">
        <f t="shared" si="119"/>
        <v>0</v>
      </c>
      <c r="FZ5" s="63" t="s">
        <v>69</v>
      </c>
      <c r="GA5" s="61">
        <f t="shared" si="120"/>
        <v>0</v>
      </c>
      <c r="GB5" s="62">
        <f t="shared" si="121"/>
        <v>0</v>
      </c>
      <c r="GC5" s="67" t="s">
        <v>45</v>
      </c>
      <c r="GD5" s="68">
        <f t="shared" si="122"/>
        <v>25</v>
      </c>
      <c r="GE5" s="69">
        <f t="shared" si="123"/>
        <v>0</v>
      </c>
      <c r="GF5" s="67" t="s">
        <v>69</v>
      </c>
      <c r="GG5" s="68">
        <f t="shared" si="124"/>
        <v>0</v>
      </c>
      <c r="GH5" s="69">
        <f t="shared" si="125"/>
        <v>0</v>
      </c>
      <c r="GI5" s="73" t="s">
        <v>45</v>
      </c>
      <c r="GJ5" s="74">
        <f t="shared" si="126"/>
        <v>50</v>
      </c>
      <c r="GK5" s="75">
        <f t="shared" si="127"/>
        <v>0</v>
      </c>
    </row>
    <row r="6" spans="1:193" ht="10.5" customHeight="1">
      <c r="A6" s="287" t="s">
        <v>165</v>
      </c>
      <c r="B6" s="286" t="s">
        <v>101</v>
      </c>
      <c r="C6" s="245" t="str">
        <f t="shared" si="0"/>
        <v>Kentucky</v>
      </c>
      <c r="D6" s="76">
        <f t="shared" si="1"/>
        <v>535</v>
      </c>
      <c r="E6" s="39" t="s">
        <v>45</v>
      </c>
      <c r="F6" s="40">
        <f t="shared" si="2"/>
        <v>8</v>
      </c>
      <c r="G6" s="41">
        <f t="shared" si="3"/>
        <v>0</v>
      </c>
      <c r="H6" s="39" t="s">
        <v>84</v>
      </c>
      <c r="I6" s="40">
        <f t="shared" si="4"/>
        <v>8</v>
      </c>
      <c r="J6" s="41">
        <f t="shared" si="5"/>
        <v>6</v>
      </c>
      <c r="K6" s="39" t="s">
        <v>85</v>
      </c>
      <c r="L6" s="40">
        <f t="shared" si="6"/>
        <v>0</v>
      </c>
      <c r="M6" s="41">
        <f t="shared" si="7"/>
        <v>0</v>
      </c>
      <c r="N6" s="39" t="s">
        <v>48</v>
      </c>
      <c r="O6" s="40">
        <f t="shared" si="8"/>
        <v>8</v>
      </c>
      <c r="P6" s="41">
        <f t="shared" si="9"/>
        <v>1</v>
      </c>
      <c r="Q6" s="39" t="s">
        <v>49</v>
      </c>
      <c r="R6" s="40">
        <f t="shared" si="10"/>
        <v>0</v>
      </c>
      <c r="S6" s="41">
        <f t="shared" si="11"/>
        <v>0</v>
      </c>
      <c r="T6" s="39" t="s">
        <v>50</v>
      </c>
      <c r="U6" s="40">
        <f t="shared" si="12"/>
        <v>8</v>
      </c>
      <c r="V6" s="41">
        <f t="shared" si="13"/>
        <v>0</v>
      </c>
      <c r="W6" s="39" t="s">
        <v>88</v>
      </c>
      <c r="X6" s="40">
        <f t="shared" si="14"/>
        <v>8</v>
      </c>
      <c r="Y6" s="41">
        <f t="shared" si="15"/>
        <v>10</v>
      </c>
      <c r="Z6" s="39" t="s">
        <v>52</v>
      </c>
      <c r="AA6" s="40">
        <f t="shared" si="16"/>
        <v>0</v>
      </c>
      <c r="AB6" s="41">
        <f t="shared" si="17"/>
        <v>0</v>
      </c>
      <c r="AC6" s="39" t="s">
        <v>53</v>
      </c>
      <c r="AD6" s="40">
        <f t="shared" si="18"/>
        <v>8</v>
      </c>
      <c r="AE6" s="41">
        <f t="shared" si="19"/>
        <v>0</v>
      </c>
      <c r="AF6" s="39" t="s">
        <v>89</v>
      </c>
      <c r="AG6" s="40">
        <f t="shared" si="20"/>
        <v>0</v>
      </c>
      <c r="AH6" s="41">
        <f t="shared" si="21"/>
        <v>0</v>
      </c>
      <c r="AI6" s="39" t="s">
        <v>90</v>
      </c>
      <c r="AJ6" s="40">
        <f t="shared" si="22"/>
        <v>8</v>
      </c>
      <c r="AK6" s="41">
        <f t="shared" si="23"/>
        <v>2</v>
      </c>
      <c r="AL6" s="39" t="s">
        <v>56</v>
      </c>
      <c r="AM6" s="40">
        <f t="shared" si="24"/>
        <v>8</v>
      </c>
      <c r="AN6" s="41">
        <f t="shared" si="25"/>
        <v>1</v>
      </c>
      <c r="AO6" s="39" t="s">
        <v>57</v>
      </c>
      <c r="AP6" s="40">
        <f t="shared" si="26"/>
        <v>8</v>
      </c>
      <c r="AQ6" s="41">
        <f t="shared" si="27"/>
        <v>3</v>
      </c>
      <c r="AR6" s="39" t="s">
        <v>58</v>
      </c>
      <c r="AS6" s="40">
        <f t="shared" si="28"/>
        <v>8</v>
      </c>
      <c r="AT6" s="41">
        <f t="shared" si="29"/>
        <v>0</v>
      </c>
      <c r="AU6" s="39" t="s">
        <v>77</v>
      </c>
      <c r="AV6" s="40">
        <f t="shared" si="30"/>
        <v>8</v>
      </c>
      <c r="AW6" s="41">
        <f t="shared" si="31"/>
        <v>5</v>
      </c>
      <c r="AX6" s="39" t="s">
        <v>60</v>
      </c>
      <c r="AY6" s="40">
        <f t="shared" si="32"/>
        <v>0</v>
      </c>
      <c r="AZ6" s="41">
        <f t="shared" si="33"/>
        <v>0</v>
      </c>
      <c r="BA6" s="39" t="s">
        <v>61</v>
      </c>
      <c r="BB6" s="40">
        <f t="shared" si="34"/>
        <v>8</v>
      </c>
      <c r="BC6" s="41">
        <f t="shared" si="35"/>
        <v>0</v>
      </c>
      <c r="BD6" s="39" t="s">
        <v>102</v>
      </c>
      <c r="BE6" s="40">
        <f t="shared" si="36"/>
        <v>0</v>
      </c>
      <c r="BF6" s="41">
        <f t="shared" si="37"/>
        <v>0</v>
      </c>
      <c r="BG6" s="39" t="s">
        <v>63</v>
      </c>
      <c r="BH6" s="40">
        <f t="shared" si="38"/>
        <v>8</v>
      </c>
      <c r="BI6" s="41">
        <f t="shared" si="39"/>
        <v>2</v>
      </c>
      <c r="BJ6" s="39" t="s">
        <v>64</v>
      </c>
      <c r="BK6" s="40">
        <f t="shared" si="40"/>
        <v>8</v>
      </c>
      <c r="BL6" s="41">
        <f t="shared" si="41"/>
        <v>1</v>
      </c>
      <c r="BM6" s="39" t="s">
        <v>103</v>
      </c>
      <c r="BN6" s="40">
        <f t="shared" si="42"/>
        <v>0</v>
      </c>
      <c r="BO6" s="41">
        <f t="shared" si="43"/>
        <v>0</v>
      </c>
      <c r="BP6" s="39" t="s">
        <v>66</v>
      </c>
      <c r="BQ6" s="40">
        <f t="shared" si="44"/>
        <v>8</v>
      </c>
      <c r="BR6" s="41">
        <f t="shared" si="45"/>
        <v>0</v>
      </c>
      <c r="BS6" s="39" t="s">
        <v>67</v>
      </c>
      <c r="BT6" s="40">
        <f t="shared" si="46"/>
        <v>0</v>
      </c>
      <c r="BU6" s="41">
        <f t="shared" si="47"/>
        <v>0</v>
      </c>
      <c r="BV6" s="39" t="s">
        <v>68</v>
      </c>
      <c r="BW6" s="40">
        <f t="shared" si="48"/>
        <v>8</v>
      </c>
      <c r="BX6" s="41">
        <f t="shared" si="49"/>
        <v>0</v>
      </c>
      <c r="BY6" s="39" t="s">
        <v>69</v>
      </c>
      <c r="BZ6" s="40">
        <f t="shared" si="50"/>
        <v>8</v>
      </c>
      <c r="CA6" s="41">
        <f t="shared" si="51"/>
        <v>0</v>
      </c>
      <c r="CB6" s="39" t="s">
        <v>70</v>
      </c>
      <c r="CC6" s="40">
        <f t="shared" si="52"/>
        <v>0</v>
      </c>
      <c r="CD6" s="41">
        <f t="shared" si="53"/>
        <v>0</v>
      </c>
      <c r="CE6" s="39" t="s">
        <v>93</v>
      </c>
      <c r="CF6" s="40">
        <f t="shared" si="54"/>
        <v>8</v>
      </c>
      <c r="CG6" s="41">
        <f t="shared" si="55"/>
        <v>14</v>
      </c>
      <c r="CH6" s="39" t="s">
        <v>72</v>
      </c>
      <c r="CI6" s="40">
        <f t="shared" si="56"/>
        <v>0</v>
      </c>
      <c r="CJ6" s="41">
        <f t="shared" si="57"/>
        <v>0</v>
      </c>
      <c r="CK6" s="39" t="s">
        <v>73</v>
      </c>
      <c r="CL6" s="40">
        <f t="shared" si="58"/>
        <v>8</v>
      </c>
      <c r="CM6" s="41">
        <f t="shared" si="59"/>
        <v>12</v>
      </c>
      <c r="CN6" s="39" t="s">
        <v>96</v>
      </c>
      <c r="CO6" s="40">
        <f t="shared" si="60"/>
        <v>0</v>
      </c>
      <c r="CP6" s="41">
        <f t="shared" si="61"/>
        <v>0</v>
      </c>
      <c r="CQ6" s="39" t="s">
        <v>104</v>
      </c>
      <c r="CR6" s="40">
        <f t="shared" si="62"/>
        <v>0</v>
      </c>
      <c r="CS6" s="41">
        <f t="shared" si="63"/>
        <v>0</v>
      </c>
      <c r="CT6" s="39" t="s">
        <v>76</v>
      </c>
      <c r="CU6" s="40">
        <f t="shared" si="64"/>
        <v>8</v>
      </c>
      <c r="CV6" s="44">
        <f t="shared" si="65"/>
        <v>0</v>
      </c>
      <c r="CW6" s="50" t="s">
        <v>45</v>
      </c>
      <c r="CX6" s="51">
        <f t="shared" si="66"/>
        <v>10</v>
      </c>
      <c r="CY6" s="52">
        <f t="shared" si="67"/>
        <v>0</v>
      </c>
      <c r="CZ6" s="50" t="s">
        <v>85</v>
      </c>
      <c r="DA6" s="51">
        <f t="shared" si="68"/>
        <v>0</v>
      </c>
      <c r="DB6" s="52">
        <f t="shared" si="69"/>
        <v>0</v>
      </c>
      <c r="DC6" s="50" t="s">
        <v>50</v>
      </c>
      <c r="DD6" s="51">
        <f t="shared" si="70"/>
        <v>10</v>
      </c>
      <c r="DE6" s="52">
        <f t="shared" si="71"/>
        <v>0</v>
      </c>
      <c r="DF6" s="50" t="s">
        <v>52</v>
      </c>
      <c r="DG6" s="51">
        <f t="shared" si="72"/>
        <v>0</v>
      </c>
      <c r="DH6" s="53">
        <f t="shared" si="73"/>
        <v>0</v>
      </c>
      <c r="DI6" s="50" t="s">
        <v>53</v>
      </c>
      <c r="DJ6" s="51">
        <f t="shared" si="74"/>
        <v>10</v>
      </c>
      <c r="DK6" s="52">
        <f t="shared" si="75"/>
        <v>0</v>
      </c>
      <c r="DL6" s="50" t="s">
        <v>56</v>
      </c>
      <c r="DM6" s="51">
        <f t="shared" si="76"/>
        <v>10</v>
      </c>
      <c r="DN6" s="53">
        <f t="shared" si="77"/>
        <v>1</v>
      </c>
      <c r="DO6" s="50" t="s">
        <v>58</v>
      </c>
      <c r="DP6" s="51">
        <f t="shared" si="78"/>
        <v>10</v>
      </c>
      <c r="DQ6" s="52">
        <f t="shared" si="79"/>
        <v>0</v>
      </c>
      <c r="DR6" s="50" t="s">
        <v>60</v>
      </c>
      <c r="DS6" s="51">
        <f t="shared" si="80"/>
        <v>0</v>
      </c>
      <c r="DT6" s="52">
        <f t="shared" si="81"/>
        <v>0</v>
      </c>
      <c r="DU6" s="50" t="s">
        <v>61</v>
      </c>
      <c r="DV6" s="51">
        <f t="shared" si="82"/>
        <v>10</v>
      </c>
      <c r="DW6" s="53">
        <f t="shared" si="83"/>
        <v>0</v>
      </c>
      <c r="DX6" s="50" t="s">
        <v>63</v>
      </c>
      <c r="DY6" s="51">
        <f t="shared" si="84"/>
        <v>0</v>
      </c>
      <c r="DZ6" s="52">
        <f t="shared" si="85"/>
        <v>0</v>
      </c>
      <c r="EA6" s="50" t="s">
        <v>66</v>
      </c>
      <c r="EB6" s="51">
        <f t="shared" si="86"/>
        <v>0</v>
      </c>
      <c r="EC6" s="52">
        <f t="shared" si="87"/>
        <v>0</v>
      </c>
      <c r="ED6" s="50" t="s">
        <v>68</v>
      </c>
      <c r="EE6" s="51">
        <f t="shared" si="88"/>
        <v>10</v>
      </c>
      <c r="EF6" s="53">
        <f t="shared" si="89"/>
        <v>0</v>
      </c>
      <c r="EG6" s="50" t="s">
        <v>69</v>
      </c>
      <c r="EH6" s="51">
        <f t="shared" si="90"/>
        <v>10</v>
      </c>
      <c r="EI6" s="52">
        <f t="shared" si="91"/>
        <v>0</v>
      </c>
      <c r="EJ6" s="50" t="s">
        <v>105</v>
      </c>
      <c r="EK6" s="51">
        <f t="shared" si="92"/>
        <v>0</v>
      </c>
      <c r="EL6" s="52">
        <f t="shared" si="93"/>
        <v>0</v>
      </c>
      <c r="EM6" s="50" t="s">
        <v>73</v>
      </c>
      <c r="EN6" s="51">
        <f t="shared" si="94"/>
        <v>10</v>
      </c>
      <c r="EO6" s="52">
        <f t="shared" si="95"/>
        <v>12</v>
      </c>
      <c r="EP6" s="50" t="s">
        <v>76</v>
      </c>
      <c r="EQ6" s="51">
        <f t="shared" si="96"/>
        <v>10</v>
      </c>
      <c r="ER6" s="52">
        <f t="shared" si="97"/>
        <v>0</v>
      </c>
      <c r="ES6" s="33" t="s">
        <v>45</v>
      </c>
      <c r="ET6" s="34">
        <f t="shared" si="98"/>
        <v>12</v>
      </c>
      <c r="EU6" s="35">
        <f t="shared" si="99"/>
        <v>0</v>
      </c>
      <c r="EV6" s="55" t="s">
        <v>50</v>
      </c>
      <c r="EW6" s="34">
        <f t="shared" si="100"/>
        <v>12</v>
      </c>
      <c r="EX6" s="35">
        <f t="shared" si="101"/>
        <v>0</v>
      </c>
      <c r="EY6" s="33" t="s">
        <v>53</v>
      </c>
      <c r="EZ6" s="34">
        <f t="shared" si="102"/>
        <v>0</v>
      </c>
      <c r="FA6" s="35">
        <f t="shared" si="103"/>
        <v>0</v>
      </c>
      <c r="FB6" s="33" t="s">
        <v>58</v>
      </c>
      <c r="FC6" s="34">
        <f t="shared" si="104"/>
        <v>0</v>
      </c>
      <c r="FD6" s="35">
        <f t="shared" si="105"/>
        <v>0</v>
      </c>
      <c r="FE6" s="33" t="s">
        <v>63</v>
      </c>
      <c r="FF6" s="34">
        <f t="shared" si="106"/>
        <v>0</v>
      </c>
      <c r="FG6" s="35">
        <f t="shared" si="107"/>
        <v>0</v>
      </c>
      <c r="FH6" s="33" t="s">
        <v>68</v>
      </c>
      <c r="FI6" s="34">
        <f t="shared" si="108"/>
        <v>12</v>
      </c>
      <c r="FJ6" s="35">
        <f t="shared" si="109"/>
        <v>0</v>
      </c>
      <c r="FK6" s="33" t="s">
        <v>69</v>
      </c>
      <c r="FL6" s="34">
        <f t="shared" si="110"/>
        <v>12</v>
      </c>
      <c r="FM6" s="35">
        <f t="shared" si="111"/>
        <v>0</v>
      </c>
      <c r="FN6" s="33" t="s">
        <v>76</v>
      </c>
      <c r="FO6" s="34">
        <f t="shared" si="112"/>
        <v>12</v>
      </c>
      <c r="FP6" s="35">
        <f t="shared" si="113"/>
        <v>0</v>
      </c>
      <c r="FQ6" s="60" t="s">
        <v>45</v>
      </c>
      <c r="FR6" s="61">
        <f t="shared" si="114"/>
        <v>15</v>
      </c>
      <c r="FS6" s="62">
        <f t="shared" si="115"/>
        <v>0</v>
      </c>
      <c r="FT6" s="63" t="s">
        <v>53</v>
      </c>
      <c r="FU6" s="61">
        <f t="shared" si="116"/>
        <v>0</v>
      </c>
      <c r="FV6" s="62">
        <f t="shared" si="117"/>
        <v>0</v>
      </c>
      <c r="FW6" s="63" t="s">
        <v>68</v>
      </c>
      <c r="FX6" s="61">
        <f t="shared" si="118"/>
        <v>15</v>
      </c>
      <c r="FY6" s="62">
        <f t="shared" si="119"/>
        <v>0</v>
      </c>
      <c r="FZ6" s="63" t="s">
        <v>76</v>
      </c>
      <c r="GA6" s="61">
        <f t="shared" si="120"/>
        <v>15</v>
      </c>
      <c r="GB6" s="62">
        <f t="shared" si="121"/>
        <v>0</v>
      </c>
      <c r="GC6" s="67" t="s">
        <v>45</v>
      </c>
      <c r="GD6" s="68">
        <f t="shared" si="122"/>
        <v>25</v>
      </c>
      <c r="GE6" s="69">
        <f t="shared" si="123"/>
        <v>0</v>
      </c>
      <c r="GF6" s="67" t="s">
        <v>76</v>
      </c>
      <c r="GG6" s="68">
        <f t="shared" si="124"/>
        <v>25</v>
      </c>
      <c r="GH6" s="69">
        <f t="shared" si="125"/>
        <v>0</v>
      </c>
      <c r="GI6" s="73" t="s">
        <v>45</v>
      </c>
      <c r="GJ6" s="74">
        <f t="shared" si="126"/>
        <v>50</v>
      </c>
      <c r="GK6" s="75">
        <f t="shared" si="127"/>
        <v>0</v>
      </c>
    </row>
    <row r="7" spans="1:193" ht="10.5" customHeight="1">
      <c r="A7" s="287" t="s">
        <v>167</v>
      </c>
      <c r="B7" s="288" t="s">
        <v>166</v>
      </c>
      <c r="C7" s="245" t="str">
        <f t="shared" si="0"/>
        <v>Kentucky</v>
      </c>
      <c r="D7" s="76">
        <f t="shared" si="1"/>
        <v>524</v>
      </c>
      <c r="E7" s="39" t="s">
        <v>45</v>
      </c>
      <c r="F7" s="40">
        <f t="shared" si="2"/>
        <v>8</v>
      </c>
      <c r="G7" s="41">
        <f t="shared" si="3"/>
        <v>0</v>
      </c>
      <c r="H7" s="39" t="s">
        <v>84</v>
      </c>
      <c r="I7" s="40">
        <f t="shared" si="4"/>
        <v>8</v>
      </c>
      <c r="J7" s="41">
        <f t="shared" si="5"/>
        <v>6</v>
      </c>
      <c r="K7" s="39" t="s">
        <v>85</v>
      </c>
      <c r="L7" s="40">
        <f t="shared" si="6"/>
        <v>0</v>
      </c>
      <c r="M7" s="41">
        <f t="shared" si="7"/>
        <v>0</v>
      </c>
      <c r="N7" s="39" t="s">
        <v>48</v>
      </c>
      <c r="O7" s="40">
        <f t="shared" si="8"/>
        <v>8</v>
      </c>
      <c r="P7" s="41">
        <f t="shared" si="9"/>
        <v>1</v>
      </c>
      <c r="Q7" s="39" t="s">
        <v>49</v>
      </c>
      <c r="R7" s="40">
        <f t="shared" si="10"/>
        <v>0</v>
      </c>
      <c r="S7" s="41">
        <f t="shared" si="11"/>
        <v>0</v>
      </c>
      <c r="T7" s="39" t="s">
        <v>50</v>
      </c>
      <c r="U7" s="40">
        <f t="shared" si="12"/>
        <v>8</v>
      </c>
      <c r="V7" s="41">
        <f t="shared" si="13"/>
        <v>0</v>
      </c>
      <c r="W7" s="39" t="s">
        <v>51</v>
      </c>
      <c r="X7" s="40">
        <f t="shared" si="14"/>
        <v>0</v>
      </c>
      <c r="Y7" s="41">
        <f t="shared" si="15"/>
        <v>0</v>
      </c>
      <c r="Z7" s="39" t="s">
        <v>52</v>
      </c>
      <c r="AA7" s="40">
        <f t="shared" si="16"/>
        <v>0</v>
      </c>
      <c r="AB7" s="41">
        <f t="shared" si="17"/>
        <v>0</v>
      </c>
      <c r="AC7" s="39" t="s">
        <v>53</v>
      </c>
      <c r="AD7" s="40">
        <f t="shared" si="18"/>
        <v>8</v>
      </c>
      <c r="AE7" s="41">
        <f t="shared" si="19"/>
        <v>0</v>
      </c>
      <c r="AF7" s="39" t="s">
        <v>89</v>
      </c>
      <c r="AG7" s="40">
        <f t="shared" si="20"/>
        <v>0</v>
      </c>
      <c r="AH7" s="41">
        <f t="shared" si="21"/>
        <v>0</v>
      </c>
      <c r="AI7" s="39" t="s">
        <v>90</v>
      </c>
      <c r="AJ7" s="40">
        <f t="shared" si="22"/>
        <v>8</v>
      </c>
      <c r="AK7" s="41">
        <f t="shared" si="23"/>
        <v>2</v>
      </c>
      <c r="AL7" s="39" t="s">
        <v>56</v>
      </c>
      <c r="AM7" s="40">
        <f t="shared" si="24"/>
        <v>8</v>
      </c>
      <c r="AN7" s="41">
        <f t="shared" si="25"/>
        <v>1</v>
      </c>
      <c r="AO7" s="39" t="s">
        <v>57</v>
      </c>
      <c r="AP7" s="40">
        <f t="shared" si="26"/>
        <v>8</v>
      </c>
      <c r="AQ7" s="41">
        <f t="shared" si="27"/>
        <v>3</v>
      </c>
      <c r="AR7" s="39" t="s">
        <v>58</v>
      </c>
      <c r="AS7" s="40">
        <f t="shared" si="28"/>
        <v>8</v>
      </c>
      <c r="AT7" s="41">
        <f t="shared" si="29"/>
        <v>0</v>
      </c>
      <c r="AU7" s="39" t="s">
        <v>77</v>
      </c>
      <c r="AV7" s="40">
        <f t="shared" si="30"/>
        <v>8</v>
      </c>
      <c r="AW7" s="41">
        <f t="shared" si="31"/>
        <v>5</v>
      </c>
      <c r="AX7" s="39" t="s">
        <v>60</v>
      </c>
      <c r="AY7" s="40">
        <f t="shared" si="32"/>
        <v>0</v>
      </c>
      <c r="AZ7" s="41">
        <f t="shared" si="33"/>
        <v>0</v>
      </c>
      <c r="BA7" s="39" t="s">
        <v>61</v>
      </c>
      <c r="BB7" s="40">
        <f t="shared" si="34"/>
        <v>8</v>
      </c>
      <c r="BC7" s="41">
        <f t="shared" si="35"/>
        <v>0</v>
      </c>
      <c r="BD7" s="39" t="s">
        <v>62</v>
      </c>
      <c r="BE7" s="40">
        <f t="shared" si="36"/>
        <v>8</v>
      </c>
      <c r="BF7" s="41">
        <f t="shared" si="37"/>
        <v>6</v>
      </c>
      <c r="BG7" s="39" t="s">
        <v>63</v>
      </c>
      <c r="BH7" s="40">
        <f t="shared" si="38"/>
        <v>8</v>
      </c>
      <c r="BI7" s="41">
        <f t="shared" si="39"/>
        <v>2</v>
      </c>
      <c r="BJ7" s="39" t="s">
        <v>64</v>
      </c>
      <c r="BK7" s="40">
        <f t="shared" si="40"/>
        <v>8</v>
      </c>
      <c r="BL7" s="41">
        <f t="shared" si="41"/>
        <v>1</v>
      </c>
      <c r="BM7" s="39" t="s">
        <v>103</v>
      </c>
      <c r="BN7" s="40">
        <f t="shared" si="42"/>
        <v>0</v>
      </c>
      <c r="BO7" s="41">
        <f t="shared" si="43"/>
        <v>0</v>
      </c>
      <c r="BP7" s="39" t="s">
        <v>66</v>
      </c>
      <c r="BQ7" s="40">
        <f t="shared" si="44"/>
        <v>8</v>
      </c>
      <c r="BR7" s="41">
        <f t="shared" si="45"/>
        <v>0</v>
      </c>
      <c r="BS7" s="39" t="s">
        <v>113</v>
      </c>
      <c r="BT7" s="40">
        <f t="shared" si="46"/>
        <v>8</v>
      </c>
      <c r="BU7" s="41">
        <f t="shared" si="47"/>
        <v>5</v>
      </c>
      <c r="BV7" s="39" t="s">
        <v>68</v>
      </c>
      <c r="BW7" s="40">
        <f t="shared" si="48"/>
        <v>8</v>
      </c>
      <c r="BX7" s="41">
        <f t="shared" si="49"/>
        <v>0</v>
      </c>
      <c r="BY7" s="39" t="s">
        <v>69</v>
      </c>
      <c r="BZ7" s="40">
        <f t="shared" si="50"/>
        <v>8</v>
      </c>
      <c r="CA7" s="41">
        <f t="shared" si="51"/>
        <v>0</v>
      </c>
      <c r="CB7" s="39" t="s">
        <v>70</v>
      </c>
      <c r="CC7" s="40">
        <f t="shared" si="52"/>
        <v>0</v>
      </c>
      <c r="CD7" s="41">
        <f t="shared" si="53"/>
        <v>0</v>
      </c>
      <c r="CE7" s="39" t="s">
        <v>93</v>
      </c>
      <c r="CF7" s="40">
        <f t="shared" si="54"/>
        <v>8</v>
      </c>
      <c r="CG7" s="41">
        <f t="shared" si="55"/>
        <v>14</v>
      </c>
      <c r="CH7" s="39" t="s">
        <v>72</v>
      </c>
      <c r="CI7" s="40">
        <f t="shared" si="56"/>
        <v>0</v>
      </c>
      <c r="CJ7" s="41">
        <f t="shared" si="57"/>
        <v>0</v>
      </c>
      <c r="CK7" s="39" t="s">
        <v>73</v>
      </c>
      <c r="CL7" s="40">
        <f t="shared" si="58"/>
        <v>8</v>
      </c>
      <c r="CM7" s="41">
        <f t="shared" si="59"/>
        <v>12</v>
      </c>
      <c r="CN7" s="39" t="s">
        <v>74</v>
      </c>
      <c r="CO7" s="40">
        <f t="shared" si="60"/>
        <v>8</v>
      </c>
      <c r="CP7" s="41">
        <f t="shared" si="61"/>
        <v>0</v>
      </c>
      <c r="CQ7" s="39" t="s">
        <v>75</v>
      </c>
      <c r="CR7" s="40">
        <f t="shared" si="62"/>
        <v>8</v>
      </c>
      <c r="CS7" s="41">
        <f t="shared" si="63"/>
        <v>10</v>
      </c>
      <c r="CT7" s="39" t="s">
        <v>76</v>
      </c>
      <c r="CU7" s="40">
        <f t="shared" si="64"/>
        <v>8</v>
      </c>
      <c r="CV7" s="44">
        <f t="shared" si="65"/>
        <v>0</v>
      </c>
      <c r="CW7" s="50" t="s">
        <v>45</v>
      </c>
      <c r="CX7" s="51">
        <f t="shared" si="66"/>
        <v>10</v>
      </c>
      <c r="CY7" s="52">
        <f t="shared" si="67"/>
        <v>0</v>
      </c>
      <c r="CZ7" s="50" t="s">
        <v>85</v>
      </c>
      <c r="DA7" s="51">
        <f t="shared" si="68"/>
        <v>0</v>
      </c>
      <c r="DB7" s="52">
        <f t="shared" si="69"/>
        <v>0</v>
      </c>
      <c r="DC7" s="50" t="s">
        <v>50</v>
      </c>
      <c r="DD7" s="51">
        <f t="shared" si="70"/>
        <v>10</v>
      </c>
      <c r="DE7" s="52">
        <f t="shared" si="71"/>
        <v>0</v>
      </c>
      <c r="DF7" s="50" t="s">
        <v>52</v>
      </c>
      <c r="DG7" s="51">
        <f t="shared" si="72"/>
        <v>0</v>
      </c>
      <c r="DH7" s="53">
        <f t="shared" si="73"/>
        <v>0</v>
      </c>
      <c r="DI7" s="50" t="s">
        <v>53</v>
      </c>
      <c r="DJ7" s="51">
        <f t="shared" si="74"/>
        <v>10</v>
      </c>
      <c r="DK7" s="52">
        <f t="shared" si="75"/>
        <v>0</v>
      </c>
      <c r="DL7" s="50" t="s">
        <v>90</v>
      </c>
      <c r="DM7" s="51">
        <f t="shared" si="76"/>
        <v>0</v>
      </c>
      <c r="DN7" s="53">
        <f t="shared" si="77"/>
        <v>0</v>
      </c>
      <c r="DO7" s="50" t="s">
        <v>58</v>
      </c>
      <c r="DP7" s="51">
        <f t="shared" si="78"/>
        <v>10</v>
      </c>
      <c r="DQ7" s="52">
        <f t="shared" si="79"/>
        <v>0</v>
      </c>
      <c r="DR7" s="50" t="s">
        <v>60</v>
      </c>
      <c r="DS7" s="51">
        <f t="shared" si="80"/>
        <v>0</v>
      </c>
      <c r="DT7" s="52">
        <f t="shared" si="81"/>
        <v>0</v>
      </c>
      <c r="DU7" s="50" t="s">
        <v>61</v>
      </c>
      <c r="DV7" s="51">
        <f t="shared" si="82"/>
        <v>10</v>
      </c>
      <c r="DW7" s="53">
        <f t="shared" si="83"/>
        <v>0</v>
      </c>
      <c r="DX7" s="50" t="s">
        <v>64</v>
      </c>
      <c r="DY7" s="51">
        <f t="shared" si="84"/>
        <v>10</v>
      </c>
      <c r="DZ7" s="52">
        <f t="shared" si="85"/>
        <v>2</v>
      </c>
      <c r="EA7" s="50" t="s">
        <v>66</v>
      </c>
      <c r="EB7" s="51">
        <f t="shared" si="86"/>
        <v>0</v>
      </c>
      <c r="EC7" s="52">
        <f t="shared" si="87"/>
        <v>0</v>
      </c>
      <c r="ED7" s="50" t="s">
        <v>68</v>
      </c>
      <c r="EE7" s="51">
        <f t="shared" si="88"/>
        <v>10</v>
      </c>
      <c r="EF7" s="53">
        <f t="shared" si="89"/>
        <v>0</v>
      </c>
      <c r="EG7" s="50" t="s">
        <v>69</v>
      </c>
      <c r="EH7" s="51">
        <f t="shared" si="90"/>
        <v>10</v>
      </c>
      <c r="EI7" s="52">
        <f t="shared" si="91"/>
        <v>0</v>
      </c>
      <c r="EJ7" s="50" t="s">
        <v>72</v>
      </c>
      <c r="EK7" s="51">
        <f t="shared" si="92"/>
        <v>0</v>
      </c>
      <c r="EL7" s="52">
        <f t="shared" si="93"/>
        <v>0</v>
      </c>
      <c r="EM7" s="50" t="s">
        <v>74</v>
      </c>
      <c r="EN7" s="51">
        <f t="shared" si="94"/>
        <v>0</v>
      </c>
      <c r="EO7" s="52">
        <f t="shared" si="95"/>
        <v>0</v>
      </c>
      <c r="EP7" s="50" t="s">
        <v>76</v>
      </c>
      <c r="EQ7" s="51">
        <f t="shared" si="96"/>
        <v>10</v>
      </c>
      <c r="ER7" s="52">
        <f t="shared" si="97"/>
        <v>0</v>
      </c>
      <c r="ES7" s="33" t="s">
        <v>45</v>
      </c>
      <c r="ET7" s="34">
        <f t="shared" si="98"/>
        <v>12</v>
      </c>
      <c r="EU7" s="35">
        <f t="shared" si="99"/>
        <v>0</v>
      </c>
      <c r="EV7" s="55" t="s">
        <v>50</v>
      </c>
      <c r="EW7" s="34">
        <f t="shared" si="100"/>
        <v>12</v>
      </c>
      <c r="EX7" s="35">
        <f t="shared" si="101"/>
        <v>0</v>
      </c>
      <c r="EY7" s="33" t="s">
        <v>53</v>
      </c>
      <c r="EZ7" s="34">
        <f t="shared" si="102"/>
        <v>0</v>
      </c>
      <c r="FA7" s="35">
        <f t="shared" si="103"/>
        <v>0</v>
      </c>
      <c r="FB7" s="33" t="s">
        <v>60</v>
      </c>
      <c r="FC7" s="34">
        <f t="shared" si="104"/>
        <v>0</v>
      </c>
      <c r="FD7" s="35">
        <f t="shared" si="105"/>
        <v>0</v>
      </c>
      <c r="FE7" s="33" t="s">
        <v>64</v>
      </c>
      <c r="FF7" s="34">
        <f t="shared" si="106"/>
        <v>0</v>
      </c>
      <c r="FG7" s="35">
        <f t="shared" si="107"/>
        <v>0</v>
      </c>
      <c r="FH7" s="33" t="s">
        <v>68</v>
      </c>
      <c r="FI7" s="34">
        <f t="shared" si="108"/>
        <v>12</v>
      </c>
      <c r="FJ7" s="35">
        <f t="shared" si="109"/>
        <v>0</v>
      </c>
      <c r="FK7" s="33" t="s">
        <v>69</v>
      </c>
      <c r="FL7" s="34">
        <f t="shared" si="110"/>
        <v>12</v>
      </c>
      <c r="FM7" s="35">
        <f t="shared" si="111"/>
        <v>0</v>
      </c>
      <c r="FN7" s="33" t="s">
        <v>76</v>
      </c>
      <c r="FO7" s="34">
        <f t="shared" si="112"/>
        <v>12</v>
      </c>
      <c r="FP7" s="35">
        <f t="shared" si="113"/>
        <v>0</v>
      </c>
      <c r="FQ7" s="60" t="s">
        <v>45</v>
      </c>
      <c r="FR7" s="61">
        <f t="shared" si="114"/>
        <v>15</v>
      </c>
      <c r="FS7" s="62">
        <f t="shared" si="115"/>
        <v>0</v>
      </c>
      <c r="FT7" s="63" t="s">
        <v>53</v>
      </c>
      <c r="FU7" s="61">
        <f t="shared" si="116"/>
        <v>0</v>
      </c>
      <c r="FV7" s="62">
        <f t="shared" si="117"/>
        <v>0</v>
      </c>
      <c r="FW7" s="63" t="s">
        <v>68</v>
      </c>
      <c r="FX7" s="61">
        <f t="shared" si="118"/>
        <v>15</v>
      </c>
      <c r="FY7" s="62">
        <f t="shared" si="119"/>
        <v>0</v>
      </c>
      <c r="FZ7" s="63" t="s">
        <v>76</v>
      </c>
      <c r="GA7" s="61">
        <f t="shared" si="120"/>
        <v>15</v>
      </c>
      <c r="GB7" s="62">
        <f t="shared" si="121"/>
        <v>0</v>
      </c>
      <c r="GC7" s="67" t="s">
        <v>45</v>
      </c>
      <c r="GD7" s="68">
        <f t="shared" si="122"/>
        <v>25</v>
      </c>
      <c r="GE7" s="69">
        <f t="shared" si="123"/>
        <v>0</v>
      </c>
      <c r="GF7" s="67" t="s">
        <v>68</v>
      </c>
      <c r="GG7" s="68">
        <f t="shared" si="124"/>
        <v>0</v>
      </c>
      <c r="GH7" s="69">
        <f t="shared" si="125"/>
        <v>0</v>
      </c>
      <c r="GI7" s="73" t="s">
        <v>45</v>
      </c>
      <c r="GJ7" s="74">
        <f t="shared" si="126"/>
        <v>50</v>
      </c>
      <c r="GK7" s="75">
        <f t="shared" si="127"/>
        <v>0</v>
      </c>
    </row>
    <row r="8" spans="1:193" ht="10.5" customHeight="1">
      <c r="A8" s="287" t="s">
        <v>134</v>
      </c>
      <c r="B8" s="286" t="s">
        <v>133</v>
      </c>
      <c r="C8" s="245" t="str">
        <f t="shared" si="0"/>
        <v>Kentucky</v>
      </c>
      <c r="D8" s="76">
        <f t="shared" si="1"/>
        <v>521</v>
      </c>
      <c r="E8" s="39" t="s">
        <v>45</v>
      </c>
      <c r="F8" s="40">
        <f t="shared" si="2"/>
        <v>8</v>
      </c>
      <c r="G8" s="41">
        <f t="shared" si="3"/>
        <v>0</v>
      </c>
      <c r="H8" s="39" t="s">
        <v>46</v>
      </c>
      <c r="I8" s="40">
        <f t="shared" si="4"/>
        <v>0</v>
      </c>
      <c r="J8" s="41">
        <f t="shared" si="5"/>
        <v>0</v>
      </c>
      <c r="K8" s="39" t="s">
        <v>47</v>
      </c>
      <c r="L8" s="40">
        <f t="shared" si="6"/>
        <v>8</v>
      </c>
      <c r="M8" s="41">
        <f t="shared" si="7"/>
        <v>14</v>
      </c>
      <c r="N8" s="39" t="s">
        <v>86</v>
      </c>
      <c r="O8" s="40">
        <f t="shared" si="8"/>
        <v>0</v>
      </c>
      <c r="P8" s="41">
        <f t="shared" si="9"/>
        <v>0</v>
      </c>
      <c r="Q8" s="39" t="s">
        <v>49</v>
      </c>
      <c r="R8" s="40">
        <f t="shared" si="10"/>
        <v>0</v>
      </c>
      <c r="S8" s="41">
        <f t="shared" si="11"/>
        <v>0</v>
      </c>
      <c r="T8" s="39" t="s">
        <v>50</v>
      </c>
      <c r="U8" s="40">
        <f t="shared" si="12"/>
        <v>8</v>
      </c>
      <c r="V8" s="41">
        <f t="shared" si="13"/>
        <v>0</v>
      </c>
      <c r="W8" s="39" t="s">
        <v>51</v>
      </c>
      <c r="X8" s="40">
        <f t="shared" si="14"/>
        <v>0</v>
      </c>
      <c r="Y8" s="41">
        <f t="shared" si="15"/>
        <v>0</v>
      </c>
      <c r="Z8" s="39" t="s">
        <v>52</v>
      </c>
      <c r="AA8" s="40">
        <f t="shared" si="16"/>
        <v>0</v>
      </c>
      <c r="AB8" s="41">
        <f t="shared" si="17"/>
        <v>0</v>
      </c>
      <c r="AC8" s="39" t="s">
        <v>53</v>
      </c>
      <c r="AD8" s="40">
        <f t="shared" si="18"/>
        <v>8</v>
      </c>
      <c r="AE8" s="41">
        <f t="shared" si="19"/>
        <v>0</v>
      </c>
      <c r="AF8" s="39" t="s">
        <v>89</v>
      </c>
      <c r="AG8" s="40">
        <f t="shared" si="20"/>
        <v>0</v>
      </c>
      <c r="AH8" s="41">
        <f t="shared" si="21"/>
        <v>0</v>
      </c>
      <c r="AI8" s="39" t="s">
        <v>55</v>
      </c>
      <c r="AJ8" s="40">
        <f t="shared" si="22"/>
        <v>0</v>
      </c>
      <c r="AK8" s="41">
        <f t="shared" si="23"/>
        <v>0</v>
      </c>
      <c r="AL8" s="39" t="s">
        <v>56</v>
      </c>
      <c r="AM8" s="40">
        <f t="shared" si="24"/>
        <v>8</v>
      </c>
      <c r="AN8" s="41">
        <f t="shared" si="25"/>
        <v>1</v>
      </c>
      <c r="AO8" s="39" t="s">
        <v>57</v>
      </c>
      <c r="AP8" s="40">
        <f t="shared" si="26"/>
        <v>8</v>
      </c>
      <c r="AQ8" s="41">
        <f t="shared" si="27"/>
        <v>3</v>
      </c>
      <c r="AR8" s="39" t="s">
        <v>58</v>
      </c>
      <c r="AS8" s="40">
        <f t="shared" si="28"/>
        <v>8</v>
      </c>
      <c r="AT8" s="41">
        <f t="shared" si="29"/>
        <v>0</v>
      </c>
      <c r="AU8" s="39" t="s">
        <v>77</v>
      </c>
      <c r="AV8" s="40">
        <f t="shared" si="30"/>
        <v>8</v>
      </c>
      <c r="AW8" s="41">
        <f t="shared" si="31"/>
        <v>5</v>
      </c>
      <c r="AX8" s="39" t="s">
        <v>60</v>
      </c>
      <c r="AY8" s="40">
        <f t="shared" si="32"/>
        <v>0</v>
      </c>
      <c r="AZ8" s="41">
        <f t="shared" si="33"/>
        <v>0</v>
      </c>
      <c r="BA8" s="39" t="s">
        <v>61</v>
      </c>
      <c r="BB8" s="40">
        <f t="shared" si="34"/>
        <v>8</v>
      </c>
      <c r="BC8" s="41">
        <f t="shared" si="35"/>
        <v>0</v>
      </c>
      <c r="BD8" s="39" t="s">
        <v>62</v>
      </c>
      <c r="BE8" s="40">
        <f t="shared" si="36"/>
        <v>8</v>
      </c>
      <c r="BF8" s="41">
        <f t="shared" si="37"/>
        <v>6</v>
      </c>
      <c r="BG8" s="39" t="s">
        <v>63</v>
      </c>
      <c r="BH8" s="40">
        <f t="shared" si="38"/>
        <v>8</v>
      </c>
      <c r="BI8" s="41">
        <f t="shared" si="39"/>
        <v>2</v>
      </c>
      <c r="BJ8" s="39" t="s">
        <v>64</v>
      </c>
      <c r="BK8" s="40">
        <f t="shared" si="40"/>
        <v>8</v>
      </c>
      <c r="BL8" s="41">
        <f t="shared" si="41"/>
        <v>1</v>
      </c>
      <c r="BM8" s="39" t="s">
        <v>65</v>
      </c>
      <c r="BN8" s="40">
        <f t="shared" si="42"/>
        <v>8</v>
      </c>
      <c r="BO8" s="41">
        <f t="shared" si="43"/>
        <v>3</v>
      </c>
      <c r="BP8" s="39" t="s">
        <v>66</v>
      </c>
      <c r="BQ8" s="40">
        <f t="shared" si="44"/>
        <v>8</v>
      </c>
      <c r="BR8" s="41">
        <f t="shared" si="45"/>
        <v>0</v>
      </c>
      <c r="BS8" s="39" t="s">
        <v>113</v>
      </c>
      <c r="BT8" s="40">
        <f t="shared" si="46"/>
        <v>8</v>
      </c>
      <c r="BU8" s="41">
        <f t="shared" si="47"/>
        <v>5</v>
      </c>
      <c r="BV8" s="39" t="s">
        <v>68</v>
      </c>
      <c r="BW8" s="40">
        <f t="shared" si="48"/>
        <v>8</v>
      </c>
      <c r="BX8" s="41">
        <f t="shared" si="49"/>
        <v>0</v>
      </c>
      <c r="BY8" s="39" t="s">
        <v>69</v>
      </c>
      <c r="BZ8" s="40">
        <f t="shared" si="50"/>
        <v>8</v>
      </c>
      <c r="CA8" s="41">
        <f t="shared" si="51"/>
        <v>0</v>
      </c>
      <c r="CB8" s="39" t="s">
        <v>70</v>
      </c>
      <c r="CC8" s="40">
        <f t="shared" si="52"/>
        <v>0</v>
      </c>
      <c r="CD8" s="41">
        <f t="shared" si="53"/>
        <v>0</v>
      </c>
      <c r="CE8" s="39" t="s">
        <v>71</v>
      </c>
      <c r="CF8" s="40">
        <f t="shared" si="54"/>
        <v>0</v>
      </c>
      <c r="CG8" s="41">
        <f t="shared" si="55"/>
        <v>0</v>
      </c>
      <c r="CH8" s="39" t="s">
        <v>72</v>
      </c>
      <c r="CI8" s="40">
        <f t="shared" si="56"/>
        <v>0</v>
      </c>
      <c r="CJ8" s="41">
        <f t="shared" si="57"/>
        <v>0</v>
      </c>
      <c r="CK8" s="39" t="s">
        <v>73</v>
      </c>
      <c r="CL8" s="40">
        <f t="shared" si="58"/>
        <v>8</v>
      </c>
      <c r="CM8" s="41">
        <f t="shared" si="59"/>
        <v>12</v>
      </c>
      <c r="CN8" s="39" t="s">
        <v>74</v>
      </c>
      <c r="CO8" s="40">
        <f t="shared" si="60"/>
        <v>8</v>
      </c>
      <c r="CP8" s="41">
        <f t="shared" si="61"/>
        <v>0</v>
      </c>
      <c r="CQ8" s="39" t="s">
        <v>75</v>
      </c>
      <c r="CR8" s="40">
        <f t="shared" si="62"/>
        <v>8</v>
      </c>
      <c r="CS8" s="41">
        <f t="shared" si="63"/>
        <v>10</v>
      </c>
      <c r="CT8" s="39" t="s">
        <v>76</v>
      </c>
      <c r="CU8" s="40">
        <f t="shared" si="64"/>
        <v>8</v>
      </c>
      <c r="CV8" s="44">
        <f t="shared" si="65"/>
        <v>0</v>
      </c>
      <c r="CW8" s="50" t="s">
        <v>45</v>
      </c>
      <c r="CX8" s="51">
        <f t="shared" si="66"/>
        <v>10</v>
      </c>
      <c r="CY8" s="52">
        <f t="shared" si="67"/>
        <v>0</v>
      </c>
      <c r="CZ8" s="50" t="s">
        <v>47</v>
      </c>
      <c r="DA8" s="51">
        <f t="shared" si="68"/>
        <v>0</v>
      </c>
      <c r="DB8" s="52">
        <f t="shared" si="69"/>
        <v>0</v>
      </c>
      <c r="DC8" s="50" t="s">
        <v>50</v>
      </c>
      <c r="DD8" s="51">
        <f t="shared" si="70"/>
        <v>10</v>
      </c>
      <c r="DE8" s="52">
        <f t="shared" si="71"/>
        <v>0</v>
      </c>
      <c r="DF8" s="50" t="s">
        <v>52</v>
      </c>
      <c r="DG8" s="51">
        <f t="shared" si="72"/>
        <v>0</v>
      </c>
      <c r="DH8" s="53">
        <f t="shared" si="73"/>
        <v>0</v>
      </c>
      <c r="DI8" s="50" t="s">
        <v>53</v>
      </c>
      <c r="DJ8" s="51">
        <f t="shared" si="74"/>
        <v>10</v>
      </c>
      <c r="DK8" s="52">
        <f t="shared" si="75"/>
        <v>0</v>
      </c>
      <c r="DL8" s="50" t="s">
        <v>56</v>
      </c>
      <c r="DM8" s="51">
        <f t="shared" si="76"/>
        <v>10</v>
      </c>
      <c r="DN8" s="53">
        <f t="shared" si="77"/>
        <v>1</v>
      </c>
      <c r="DO8" s="50" t="s">
        <v>58</v>
      </c>
      <c r="DP8" s="51">
        <f t="shared" si="78"/>
        <v>10</v>
      </c>
      <c r="DQ8" s="52">
        <f t="shared" si="79"/>
        <v>0</v>
      </c>
      <c r="DR8" s="50" t="s">
        <v>60</v>
      </c>
      <c r="DS8" s="51">
        <f t="shared" si="80"/>
        <v>0</v>
      </c>
      <c r="DT8" s="52">
        <f t="shared" si="81"/>
        <v>0</v>
      </c>
      <c r="DU8" s="50" t="s">
        <v>61</v>
      </c>
      <c r="DV8" s="51">
        <f t="shared" si="82"/>
        <v>10</v>
      </c>
      <c r="DW8" s="53">
        <f t="shared" si="83"/>
        <v>0</v>
      </c>
      <c r="DX8" s="50" t="s">
        <v>63</v>
      </c>
      <c r="DY8" s="51">
        <f t="shared" si="84"/>
        <v>0</v>
      </c>
      <c r="DZ8" s="52">
        <f t="shared" si="85"/>
        <v>0</v>
      </c>
      <c r="EA8" s="50" t="s">
        <v>66</v>
      </c>
      <c r="EB8" s="51">
        <f t="shared" si="86"/>
        <v>0</v>
      </c>
      <c r="EC8" s="52">
        <f t="shared" si="87"/>
        <v>0</v>
      </c>
      <c r="ED8" s="50" t="s">
        <v>68</v>
      </c>
      <c r="EE8" s="51">
        <f t="shared" si="88"/>
        <v>10</v>
      </c>
      <c r="EF8" s="53">
        <f t="shared" si="89"/>
        <v>0</v>
      </c>
      <c r="EG8" s="50" t="s">
        <v>69</v>
      </c>
      <c r="EH8" s="51">
        <f t="shared" si="90"/>
        <v>10</v>
      </c>
      <c r="EI8" s="52">
        <f t="shared" si="91"/>
        <v>0</v>
      </c>
      <c r="EJ8" s="50" t="s">
        <v>72</v>
      </c>
      <c r="EK8" s="51">
        <f t="shared" si="92"/>
        <v>0</v>
      </c>
      <c r="EL8" s="52">
        <f t="shared" si="93"/>
        <v>0</v>
      </c>
      <c r="EM8" s="50" t="s">
        <v>73</v>
      </c>
      <c r="EN8" s="51">
        <f t="shared" si="94"/>
        <v>10</v>
      </c>
      <c r="EO8" s="52">
        <f t="shared" si="95"/>
        <v>12</v>
      </c>
      <c r="EP8" s="50" t="s">
        <v>76</v>
      </c>
      <c r="EQ8" s="51">
        <f t="shared" si="96"/>
        <v>10</v>
      </c>
      <c r="ER8" s="52">
        <f t="shared" si="97"/>
        <v>0</v>
      </c>
      <c r="ES8" s="33" t="s">
        <v>45</v>
      </c>
      <c r="ET8" s="34">
        <f t="shared" si="98"/>
        <v>12</v>
      </c>
      <c r="EU8" s="35">
        <f t="shared" si="99"/>
        <v>0</v>
      </c>
      <c r="EV8" s="55" t="s">
        <v>50</v>
      </c>
      <c r="EW8" s="34">
        <f t="shared" si="100"/>
        <v>12</v>
      </c>
      <c r="EX8" s="35">
        <f t="shared" si="101"/>
        <v>0</v>
      </c>
      <c r="EY8" s="33" t="s">
        <v>53</v>
      </c>
      <c r="EZ8" s="34">
        <f t="shared" si="102"/>
        <v>0</v>
      </c>
      <c r="FA8" s="35">
        <f t="shared" si="103"/>
        <v>0</v>
      </c>
      <c r="FB8" s="33" t="s">
        <v>60</v>
      </c>
      <c r="FC8" s="34">
        <f t="shared" si="104"/>
        <v>0</v>
      </c>
      <c r="FD8" s="35">
        <f t="shared" si="105"/>
        <v>0</v>
      </c>
      <c r="FE8" s="33" t="s">
        <v>63</v>
      </c>
      <c r="FF8" s="34">
        <f t="shared" si="106"/>
        <v>0</v>
      </c>
      <c r="FG8" s="35">
        <f t="shared" si="107"/>
        <v>0</v>
      </c>
      <c r="FH8" s="33" t="s">
        <v>66</v>
      </c>
      <c r="FI8" s="34">
        <f t="shared" si="108"/>
        <v>0</v>
      </c>
      <c r="FJ8" s="35">
        <f t="shared" si="109"/>
        <v>0</v>
      </c>
      <c r="FK8" s="33" t="s">
        <v>69</v>
      </c>
      <c r="FL8" s="34">
        <f t="shared" si="110"/>
        <v>12</v>
      </c>
      <c r="FM8" s="35">
        <f t="shared" si="111"/>
        <v>0</v>
      </c>
      <c r="FN8" s="33" t="s">
        <v>76</v>
      </c>
      <c r="FO8" s="34">
        <f t="shared" si="112"/>
        <v>12</v>
      </c>
      <c r="FP8" s="35">
        <f t="shared" si="113"/>
        <v>0</v>
      </c>
      <c r="FQ8" s="60" t="s">
        <v>45</v>
      </c>
      <c r="FR8" s="61">
        <f t="shared" si="114"/>
        <v>15</v>
      </c>
      <c r="FS8" s="62">
        <f t="shared" si="115"/>
        <v>0</v>
      </c>
      <c r="FT8" s="63" t="s">
        <v>60</v>
      </c>
      <c r="FU8" s="61">
        <f t="shared" si="116"/>
        <v>0</v>
      </c>
      <c r="FV8" s="62">
        <f t="shared" si="117"/>
        <v>0</v>
      </c>
      <c r="FW8" s="63" t="s">
        <v>66</v>
      </c>
      <c r="FX8" s="61">
        <f t="shared" si="118"/>
        <v>0</v>
      </c>
      <c r="FY8" s="62">
        <f t="shared" si="119"/>
        <v>0</v>
      </c>
      <c r="FZ8" s="63" t="s">
        <v>76</v>
      </c>
      <c r="GA8" s="61">
        <f t="shared" si="120"/>
        <v>15</v>
      </c>
      <c r="GB8" s="62">
        <f t="shared" si="121"/>
        <v>0</v>
      </c>
      <c r="GC8" s="67" t="s">
        <v>45</v>
      </c>
      <c r="GD8" s="68">
        <f t="shared" si="122"/>
        <v>25</v>
      </c>
      <c r="GE8" s="69">
        <f t="shared" si="123"/>
        <v>0</v>
      </c>
      <c r="GF8" s="67" t="s">
        <v>76</v>
      </c>
      <c r="GG8" s="68">
        <f t="shared" si="124"/>
        <v>25</v>
      </c>
      <c r="GH8" s="69">
        <f t="shared" si="125"/>
        <v>0</v>
      </c>
      <c r="GI8" s="73" t="s">
        <v>45</v>
      </c>
      <c r="GJ8" s="74">
        <f t="shared" si="126"/>
        <v>50</v>
      </c>
      <c r="GK8" s="75">
        <f t="shared" si="127"/>
        <v>0</v>
      </c>
    </row>
    <row r="9" spans="1:193" ht="10.5" customHeight="1">
      <c r="A9" s="287" t="s">
        <v>158</v>
      </c>
      <c r="B9" s="286" t="s">
        <v>157</v>
      </c>
      <c r="C9" s="245" t="str">
        <f t="shared" si="0"/>
        <v>Kentucky</v>
      </c>
      <c r="D9" s="76">
        <f t="shared" si="1"/>
        <v>508</v>
      </c>
      <c r="E9" s="39" t="s">
        <v>45</v>
      </c>
      <c r="F9" s="40">
        <f t="shared" si="2"/>
        <v>8</v>
      </c>
      <c r="G9" s="41">
        <f t="shared" si="3"/>
        <v>0</v>
      </c>
      <c r="H9" s="39" t="s">
        <v>84</v>
      </c>
      <c r="I9" s="40">
        <f t="shared" si="4"/>
        <v>8</v>
      </c>
      <c r="J9" s="41">
        <f t="shared" si="5"/>
        <v>6</v>
      </c>
      <c r="K9" s="39" t="s">
        <v>85</v>
      </c>
      <c r="L9" s="40">
        <f t="shared" si="6"/>
        <v>0</v>
      </c>
      <c r="M9" s="41">
        <f t="shared" si="7"/>
        <v>0</v>
      </c>
      <c r="N9" s="39" t="s">
        <v>86</v>
      </c>
      <c r="O9" s="40">
        <f t="shared" si="8"/>
        <v>0</v>
      </c>
      <c r="P9" s="41">
        <f t="shared" si="9"/>
        <v>0</v>
      </c>
      <c r="Q9" s="39" t="s">
        <v>87</v>
      </c>
      <c r="R9" s="40">
        <f t="shared" si="10"/>
        <v>8</v>
      </c>
      <c r="S9" s="41">
        <f t="shared" si="11"/>
        <v>12</v>
      </c>
      <c r="T9" s="39" t="s">
        <v>50</v>
      </c>
      <c r="U9" s="40">
        <f t="shared" si="12"/>
        <v>8</v>
      </c>
      <c r="V9" s="41">
        <f t="shared" si="13"/>
        <v>0</v>
      </c>
      <c r="W9" s="39" t="s">
        <v>51</v>
      </c>
      <c r="X9" s="40">
        <f t="shared" si="14"/>
        <v>0</v>
      </c>
      <c r="Y9" s="41">
        <f t="shared" si="15"/>
        <v>0</v>
      </c>
      <c r="Z9" s="39" t="s">
        <v>52</v>
      </c>
      <c r="AA9" s="40">
        <f t="shared" si="16"/>
        <v>0</v>
      </c>
      <c r="AB9" s="41">
        <f t="shared" si="17"/>
        <v>0</v>
      </c>
      <c r="AC9" s="39" t="s">
        <v>53</v>
      </c>
      <c r="AD9" s="40">
        <f t="shared" si="18"/>
        <v>8</v>
      </c>
      <c r="AE9" s="41">
        <f t="shared" si="19"/>
        <v>0</v>
      </c>
      <c r="AF9" s="39" t="s">
        <v>54</v>
      </c>
      <c r="AG9" s="40">
        <f t="shared" si="20"/>
        <v>8</v>
      </c>
      <c r="AH9" s="41">
        <f t="shared" si="21"/>
        <v>8</v>
      </c>
      <c r="AI9" s="39" t="s">
        <v>90</v>
      </c>
      <c r="AJ9" s="40">
        <f t="shared" si="22"/>
        <v>8</v>
      </c>
      <c r="AK9" s="41">
        <f t="shared" si="23"/>
        <v>2</v>
      </c>
      <c r="AL9" s="39" t="s">
        <v>56</v>
      </c>
      <c r="AM9" s="40">
        <f t="shared" si="24"/>
        <v>8</v>
      </c>
      <c r="AN9" s="41">
        <f t="shared" si="25"/>
        <v>1</v>
      </c>
      <c r="AO9" s="39" t="s">
        <v>57</v>
      </c>
      <c r="AP9" s="40">
        <f t="shared" si="26"/>
        <v>8</v>
      </c>
      <c r="AQ9" s="41">
        <f t="shared" si="27"/>
        <v>3</v>
      </c>
      <c r="AR9" s="39" t="s">
        <v>58</v>
      </c>
      <c r="AS9" s="40">
        <f t="shared" si="28"/>
        <v>8</v>
      </c>
      <c r="AT9" s="41">
        <f t="shared" si="29"/>
        <v>0</v>
      </c>
      <c r="AU9" s="39" t="s">
        <v>59</v>
      </c>
      <c r="AV9" s="40">
        <f t="shared" si="30"/>
        <v>0</v>
      </c>
      <c r="AW9" s="41">
        <f t="shared" si="31"/>
        <v>0</v>
      </c>
      <c r="AX9" s="39" t="s">
        <v>60</v>
      </c>
      <c r="AY9" s="40">
        <f t="shared" si="32"/>
        <v>0</v>
      </c>
      <c r="AZ9" s="41">
        <f t="shared" si="33"/>
        <v>0</v>
      </c>
      <c r="BA9" s="39" t="s">
        <v>61</v>
      </c>
      <c r="BB9" s="40">
        <f t="shared" si="34"/>
        <v>8</v>
      </c>
      <c r="BC9" s="41">
        <f t="shared" si="35"/>
        <v>0</v>
      </c>
      <c r="BD9" s="39" t="s">
        <v>62</v>
      </c>
      <c r="BE9" s="40">
        <f t="shared" si="36"/>
        <v>8</v>
      </c>
      <c r="BF9" s="41">
        <f t="shared" si="37"/>
        <v>6</v>
      </c>
      <c r="BG9" s="39" t="s">
        <v>63</v>
      </c>
      <c r="BH9" s="40">
        <f t="shared" si="38"/>
        <v>8</v>
      </c>
      <c r="BI9" s="41">
        <f t="shared" si="39"/>
        <v>2</v>
      </c>
      <c r="BJ9" s="39" t="s">
        <v>64</v>
      </c>
      <c r="BK9" s="40">
        <f t="shared" si="40"/>
        <v>8</v>
      </c>
      <c r="BL9" s="41">
        <f t="shared" si="41"/>
        <v>1</v>
      </c>
      <c r="BM9" s="39" t="s">
        <v>65</v>
      </c>
      <c r="BN9" s="40">
        <f t="shared" si="42"/>
        <v>8</v>
      </c>
      <c r="BO9" s="41">
        <f t="shared" si="43"/>
        <v>3</v>
      </c>
      <c r="BP9" s="39" t="s">
        <v>66</v>
      </c>
      <c r="BQ9" s="40">
        <f t="shared" si="44"/>
        <v>8</v>
      </c>
      <c r="BR9" s="41">
        <f t="shared" si="45"/>
        <v>0</v>
      </c>
      <c r="BS9" s="39" t="s">
        <v>67</v>
      </c>
      <c r="BT9" s="40">
        <f t="shared" si="46"/>
        <v>0</v>
      </c>
      <c r="BU9" s="41">
        <f t="shared" si="47"/>
        <v>0</v>
      </c>
      <c r="BV9" s="39" t="s">
        <v>68</v>
      </c>
      <c r="BW9" s="40">
        <f t="shared" si="48"/>
        <v>8</v>
      </c>
      <c r="BX9" s="41">
        <f t="shared" si="49"/>
        <v>0</v>
      </c>
      <c r="BY9" s="39" t="s">
        <v>69</v>
      </c>
      <c r="BZ9" s="40">
        <f t="shared" si="50"/>
        <v>8</v>
      </c>
      <c r="CA9" s="41">
        <f t="shared" si="51"/>
        <v>0</v>
      </c>
      <c r="CB9" s="39" t="s">
        <v>70</v>
      </c>
      <c r="CC9" s="40">
        <f t="shared" si="52"/>
        <v>0</v>
      </c>
      <c r="CD9" s="41">
        <f t="shared" si="53"/>
        <v>0</v>
      </c>
      <c r="CE9" s="39" t="s">
        <v>71</v>
      </c>
      <c r="CF9" s="40">
        <f t="shared" si="54"/>
        <v>0</v>
      </c>
      <c r="CG9" s="41">
        <f t="shared" si="55"/>
        <v>0</v>
      </c>
      <c r="CH9" s="39" t="s">
        <v>94</v>
      </c>
      <c r="CI9" s="40">
        <f t="shared" si="56"/>
        <v>8</v>
      </c>
      <c r="CJ9" s="41">
        <f t="shared" si="57"/>
        <v>16</v>
      </c>
      <c r="CK9" s="39" t="s">
        <v>73</v>
      </c>
      <c r="CL9" s="40">
        <f t="shared" si="58"/>
        <v>8</v>
      </c>
      <c r="CM9" s="41">
        <f t="shared" si="59"/>
        <v>12</v>
      </c>
      <c r="CN9" s="39" t="s">
        <v>74</v>
      </c>
      <c r="CO9" s="40">
        <f t="shared" si="60"/>
        <v>8</v>
      </c>
      <c r="CP9" s="41">
        <f t="shared" si="61"/>
        <v>0</v>
      </c>
      <c r="CQ9" s="39" t="s">
        <v>104</v>
      </c>
      <c r="CR9" s="40">
        <f t="shared" si="62"/>
        <v>0</v>
      </c>
      <c r="CS9" s="41">
        <f t="shared" si="63"/>
        <v>0</v>
      </c>
      <c r="CT9" s="39" t="s">
        <v>76</v>
      </c>
      <c r="CU9" s="40">
        <f t="shared" si="64"/>
        <v>8</v>
      </c>
      <c r="CV9" s="44">
        <f t="shared" si="65"/>
        <v>0</v>
      </c>
      <c r="CW9" s="50" t="s">
        <v>45</v>
      </c>
      <c r="CX9" s="51">
        <f t="shared" si="66"/>
        <v>10</v>
      </c>
      <c r="CY9" s="52">
        <f t="shared" si="67"/>
        <v>0</v>
      </c>
      <c r="CZ9" s="50" t="s">
        <v>85</v>
      </c>
      <c r="DA9" s="51">
        <f t="shared" si="68"/>
        <v>0</v>
      </c>
      <c r="DB9" s="52">
        <f t="shared" si="69"/>
        <v>0</v>
      </c>
      <c r="DC9" s="50" t="s">
        <v>50</v>
      </c>
      <c r="DD9" s="51">
        <f t="shared" si="70"/>
        <v>10</v>
      </c>
      <c r="DE9" s="52">
        <f t="shared" si="71"/>
        <v>0</v>
      </c>
      <c r="DF9" s="50" t="s">
        <v>52</v>
      </c>
      <c r="DG9" s="51">
        <f t="shared" si="72"/>
        <v>0</v>
      </c>
      <c r="DH9" s="53">
        <f t="shared" si="73"/>
        <v>0</v>
      </c>
      <c r="DI9" s="50" t="s">
        <v>53</v>
      </c>
      <c r="DJ9" s="51">
        <f t="shared" si="74"/>
        <v>10</v>
      </c>
      <c r="DK9" s="52">
        <f t="shared" si="75"/>
        <v>0</v>
      </c>
      <c r="DL9" s="50" t="s">
        <v>90</v>
      </c>
      <c r="DM9" s="51">
        <f t="shared" si="76"/>
        <v>0</v>
      </c>
      <c r="DN9" s="53">
        <f t="shared" si="77"/>
        <v>0</v>
      </c>
      <c r="DO9" s="50" t="s">
        <v>58</v>
      </c>
      <c r="DP9" s="51">
        <f t="shared" si="78"/>
        <v>10</v>
      </c>
      <c r="DQ9" s="52">
        <f t="shared" si="79"/>
        <v>0</v>
      </c>
      <c r="DR9" s="50" t="s">
        <v>60</v>
      </c>
      <c r="DS9" s="51">
        <f t="shared" si="80"/>
        <v>0</v>
      </c>
      <c r="DT9" s="52">
        <f t="shared" si="81"/>
        <v>0</v>
      </c>
      <c r="DU9" s="50" t="s">
        <v>62</v>
      </c>
      <c r="DV9" s="51">
        <f t="shared" si="82"/>
        <v>0</v>
      </c>
      <c r="DW9" s="53">
        <f t="shared" si="83"/>
        <v>0</v>
      </c>
      <c r="DX9" s="50" t="s">
        <v>63</v>
      </c>
      <c r="DY9" s="51">
        <f t="shared" si="84"/>
        <v>0</v>
      </c>
      <c r="DZ9" s="52">
        <f t="shared" si="85"/>
        <v>0</v>
      </c>
      <c r="EA9" s="50" t="s">
        <v>66</v>
      </c>
      <c r="EB9" s="51">
        <f t="shared" si="86"/>
        <v>0</v>
      </c>
      <c r="EC9" s="52">
        <f t="shared" si="87"/>
        <v>0</v>
      </c>
      <c r="ED9" s="50" t="s">
        <v>68</v>
      </c>
      <c r="EE9" s="51">
        <f t="shared" si="88"/>
        <v>10</v>
      </c>
      <c r="EF9" s="53">
        <f t="shared" si="89"/>
        <v>0</v>
      </c>
      <c r="EG9" s="50" t="s">
        <v>69</v>
      </c>
      <c r="EH9" s="51">
        <f t="shared" si="90"/>
        <v>10</v>
      </c>
      <c r="EI9" s="52">
        <f t="shared" si="91"/>
        <v>0</v>
      </c>
      <c r="EJ9" s="50" t="s">
        <v>71</v>
      </c>
      <c r="EK9" s="51">
        <f t="shared" si="92"/>
        <v>0</v>
      </c>
      <c r="EL9" s="52">
        <f t="shared" si="93"/>
        <v>0</v>
      </c>
      <c r="EM9" s="50" t="s">
        <v>73</v>
      </c>
      <c r="EN9" s="51">
        <f t="shared" si="94"/>
        <v>10</v>
      </c>
      <c r="EO9" s="52">
        <f t="shared" si="95"/>
        <v>12</v>
      </c>
      <c r="EP9" s="50" t="s">
        <v>76</v>
      </c>
      <c r="EQ9" s="51">
        <f t="shared" si="96"/>
        <v>10</v>
      </c>
      <c r="ER9" s="52">
        <f t="shared" si="97"/>
        <v>0</v>
      </c>
      <c r="ES9" s="33" t="s">
        <v>45</v>
      </c>
      <c r="ET9" s="34">
        <f t="shared" si="98"/>
        <v>12</v>
      </c>
      <c r="EU9" s="35">
        <f t="shared" si="99"/>
        <v>0</v>
      </c>
      <c r="EV9" s="55" t="s">
        <v>52</v>
      </c>
      <c r="EW9" s="34">
        <f t="shared" si="100"/>
        <v>0</v>
      </c>
      <c r="EX9" s="35">
        <f t="shared" si="101"/>
        <v>0</v>
      </c>
      <c r="EY9" s="33" t="s">
        <v>53</v>
      </c>
      <c r="EZ9" s="34">
        <f t="shared" si="102"/>
        <v>0</v>
      </c>
      <c r="FA9" s="35">
        <f t="shared" si="103"/>
        <v>0</v>
      </c>
      <c r="FB9" s="33" t="s">
        <v>60</v>
      </c>
      <c r="FC9" s="34">
        <f t="shared" si="104"/>
        <v>0</v>
      </c>
      <c r="FD9" s="35">
        <f t="shared" si="105"/>
        <v>0</v>
      </c>
      <c r="FE9" s="33" t="s">
        <v>62</v>
      </c>
      <c r="FF9" s="34">
        <f t="shared" si="106"/>
        <v>0</v>
      </c>
      <c r="FG9" s="35">
        <f t="shared" si="107"/>
        <v>0</v>
      </c>
      <c r="FH9" s="33" t="s">
        <v>68</v>
      </c>
      <c r="FI9" s="34">
        <f t="shared" si="108"/>
        <v>12</v>
      </c>
      <c r="FJ9" s="35">
        <f t="shared" si="109"/>
        <v>0</v>
      </c>
      <c r="FK9" s="33" t="s">
        <v>69</v>
      </c>
      <c r="FL9" s="34">
        <f t="shared" si="110"/>
        <v>12</v>
      </c>
      <c r="FM9" s="35">
        <f t="shared" si="111"/>
        <v>0</v>
      </c>
      <c r="FN9" s="33" t="s">
        <v>76</v>
      </c>
      <c r="FO9" s="34">
        <f t="shared" si="112"/>
        <v>12</v>
      </c>
      <c r="FP9" s="35">
        <f t="shared" si="113"/>
        <v>0</v>
      </c>
      <c r="FQ9" s="60" t="s">
        <v>45</v>
      </c>
      <c r="FR9" s="61">
        <f t="shared" si="114"/>
        <v>15</v>
      </c>
      <c r="FS9" s="62">
        <f t="shared" si="115"/>
        <v>0</v>
      </c>
      <c r="FT9" s="63" t="s">
        <v>60</v>
      </c>
      <c r="FU9" s="61">
        <f t="shared" si="116"/>
        <v>0</v>
      </c>
      <c r="FV9" s="62">
        <f t="shared" si="117"/>
        <v>0</v>
      </c>
      <c r="FW9" s="63" t="s">
        <v>68</v>
      </c>
      <c r="FX9" s="61">
        <f t="shared" si="118"/>
        <v>15</v>
      </c>
      <c r="FY9" s="62">
        <f t="shared" si="119"/>
        <v>0</v>
      </c>
      <c r="FZ9" s="63" t="s">
        <v>76</v>
      </c>
      <c r="GA9" s="61">
        <f t="shared" si="120"/>
        <v>15</v>
      </c>
      <c r="GB9" s="62">
        <f t="shared" si="121"/>
        <v>0</v>
      </c>
      <c r="GC9" s="67" t="s">
        <v>45</v>
      </c>
      <c r="GD9" s="68">
        <f t="shared" si="122"/>
        <v>25</v>
      </c>
      <c r="GE9" s="69">
        <f t="shared" si="123"/>
        <v>0</v>
      </c>
      <c r="GF9" s="67" t="s">
        <v>68</v>
      </c>
      <c r="GG9" s="68">
        <f t="shared" si="124"/>
        <v>0</v>
      </c>
      <c r="GH9" s="69">
        <f t="shared" si="125"/>
        <v>0</v>
      </c>
      <c r="GI9" s="73" t="s">
        <v>45</v>
      </c>
      <c r="GJ9" s="74">
        <f t="shared" si="126"/>
        <v>50</v>
      </c>
      <c r="GK9" s="75">
        <f t="shared" si="127"/>
        <v>0</v>
      </c>
    </row>
    <row r="10" spans="1:193" ht="10.5" customHeight="1">
      <c r="A10" s="287" t="s">
        <v>231</v>
      </c>
      <c r="B10" s="286" t="s">
        <v>230</v>
      </c>
      <c r="C10" s="245" t="str">
        <f t="shared" si="0"/>
        <v>Kentucky</v>
      </c>
      <c r="D10" s="76">
        <f t="shared" si="1"/>
        <v>507</v>
      </c>
      <c r="E10" s="39" t="s">
        <v>45</v>
      </c>
      <c r="F10" s="40">
        <f t="shared" si="2"/>
        <v>8</v>
      </c>
      <c r="G10" s="41">
        <f t="shared" si="3"/>
        <v>0</v>
      </c>
      <c r="H10" s="39" t="s">
        <v>84</v>
      </c>
      <c r="I10" s="40">
        <f t="shared" si="4"/>
        <v>8</v>
      </c>
      <c r="J10" s="41">
        <f t="shared" si="5"/>
        <v>6</v>
      </c>
      <c r="K10" s="39" t="s">
        <v>85</v>
      </c>
      <c r="L10" s="40">
        <f t="shared" si="6"/>
        <v>0</v>
      </c>
      <c r="M10" s="41">
        <f t="shared" si="7"/>
        <v>0</v>
      </c>
      <c r="N10" s="39" t="s">
        <v>48</v>
      </c>
      <c r="O10" s="40">
        <f t="shared" si="8"/>
        <v>8</v>
      </c>
      <c r="P10" s="41">
        <f t="shared" si="9"/>
        <v>1</v>
      </c>
      <c r="Q10" s="39" t="s">
        <v>49</v>
      </c>
      <c r="R10" s="40">
        <f t="shared" si="10"/>
        <v>0</v>
      </c>
      <c r="S10" s="41">
        <f t="shared" si="11"/>
        <v>0</v>
      </c>
      <c r="T10" s="39" t="s">
        <v>50</v>
      </c>
      <c r="U10" s="40">
        <f t="shared" si="12"/>
        <v>8</v>
      </c>
      <c r="V10" s="41">
        <f t="shared" si="13"/>
        <v>0</v>
      </c>
      <c r="W10" s="39" t="s">
        <v>51</v>
      </c>
      <c r="X10" s="40">
        <f t="shared" si="14"/>
        <v>0</v>
      </c>
      <c r="Y10" s="41">
        <f t="shared" si="15"/>
        <v>0</v>
      </c>
      <c r="Z10" s="39" t="s">
        <v>52</v>
      </c>
      <c r="AA10" s="40">
        <f t="shared" si="16"/>
        <v>0</v>
      </c>
      <c r="AB10" s="41">
        <f t="shared" si="17"/>
        <v>0</v>
      </c>
      <c r="AC10" s="39" t="s">
        <v>53</v>
      </c>
      <c r="AD10" s="40">
        <f t="shared" si="18"/>
        <v>8</v>
      </c>
      <c r="AE10" s="41">
        <f t="shared" si="19"/>
        <v>0</v>
      </c>
      <c r="AF10" s="39" t="s">
        <v>89</v>
      </c>
      <c r="AG10" s="40">
        <f t="shared" si="20"/>
        <v>0</v>
      </c>
      <c r="AH10" s="41">
        <f t="shared" si="21"/>
        <v>0</v>
      </c>
      <c r="AI10" s="39" t="s">
        <v>90</v>
      </c>
      <c r="AJ10" s="40">
        <f t="shared" si="22"/>
        <v>8</v>
      </c>
      <c r="AK10" s="41">
        <f t="shared" si="23"/>
        <v>2</v>
      </c>
      <c r="AL10" s="39" t="s">
        <v>56</v>
      </c>
      <c r="AM10" s="40">
        <f t="shared" si="24"/>
        <v>8</v>
      </c>
      <c r="AN10" s="41">
        <f t="shared" si="25"/>
        <v>1</v>
      </c>
      <c r="AO10" s="39" t="s">
        <v>57</v>
      </c>
      <c r="AP10" s="40">
        <f t="shared" si="26"/>
        <v>8</v>
      </c>
      <c r="AQ10" s="41">
        <f t="shared" si="27"/>
        <v>3</v>
      </c>
      <c r="AR10" s="39" t="s">
        <v>58</v>
      </c>
      <c r="AS10" s="40">
        <f t="shared" si="28"/>
        <v>8</v>
      </c>
      <c r="AT10" s="41">
        <f t="shared" si="29"/>
        <v>0</v>
      </c>
      <c r="AU10" s="39" t="s">
        <v>77</v>
      </c>
      <c r="AV10" s="40">
        <f t="shared" si="30"/>
        <v>8</v>
      </c>
      <c r="AW10" s="41">
        <f t="shared" si="31"/>
        <v>5</v>
      </c>
      <c r="AX10" s="39" t="s">
        <v>60</v>
      </c>
      <c r="AY10" s="40">
        <f t="shared" si="32"/>
        <v>0</v>
      </c>
      <c r="AZ10" s="41">
        <f t="shared" si="33"/>
        <v>0</v>
      </c>
      <c r="BA10" s="39" t="s">
        <v>61</v>
      </c>
      <c r="BB10" s="40">
        <f t="shared" si="34"/>
        <v>8</v>
      </c>
      <c r="BC10" s="41">
        <f t="shared" si="35"/>
        <v>0</v>
      </c>
      <c r="BD10" s="39" t="s">
        <v>62</v>
      </c>
      <c r="BE10" s="40">
        <f t="shared" si="36"/>
        <v>8</v>
      </c>
      <c r="BF10" s="41">
        <f t="shared" si="37"/>
        <v>6</v>
      </c>
      <c r="BG10" s="39" t="s">
        <v>63</v>
      </c>
      <c r="BH10" s="40">
        <f t="shared" si="38"/>
        <v>8</v>
      </c>
      <c r="BI10" s="41">
        <f t="shared" si="39"/>
        <v>2</v>
      </c>
      <c r="BJ10" s="39" t="s">
        <v>64</v>
      </c>
      <c r="BK10" s="40">
        <f t="shared" si="40"/>
        <v>8</v>
      </c>
      <c r="BL10" s="41">
        <f t="shared" si="41"/>
        <v>1</v>
      </c>
      <c r="BM10" s="39" t="s">
        <v>65</v>
      </c>
      <c r="BN10" s="40">
        <f t="shared" si="42"/>
        <v>8</v>
      </c>
      <c r="BO10" s="41">
        <f t="shared" si="43"/>
        <v>3</v>
      </c>
      <c r="BP10" s="39" t="s">
        <v>66</v>
      </c>
      <c r="BQ10" s="40">
        <f t="shared" si="44"/>
        <v>8</v>
      </c>
      <c r="BR10" s="41">
        <f t="shared" si="45"/>
        <v>0</v>
      </c>
      <c r="BS10" s="39" t="s">
        <v>67</v>
      </c>
      <c r="BT10" s="40">
        <f t="shared" si="46"/>
        <v>0</v>
      </c>
      <c r="BU10" s="41">
        <f t="shared" si="47"/>
        <v>0</v>
      </c>
      <c r="BV10" s="39" t="s">
        <v>68</v>
      </c>
      <c r="BW10" s="40">
        <f t="shared" si="48"/>
        <v>8</v>
      </c>
      <c r="BX10" s="41">
        <f t="shared" si="49"/>
        <v>0</v>
      </c>
      <c r="BY10" s="39" t="s">
        <v>69</v>
      </c>
      <c r="BZ10" s="40">
        <f t="shared" si="50"/>
        <v>8</v>
      </c>
      <c r="CA10" s="41">
        <f t="shared" si="51"/>
        <v>0</v>
      </c>
      <c r="CB10" s="39" t="s">
        <v>70</v>
      </c>
      <c r="CC10" s="40">
        <f t="shared" si="52"/>
        <v>0</v>
      </c>
      <c r="CD10" s="41">
        <f t="shared" si="53"/>
        <v>0</v>
      </c>
      <c r="CE10" s="39" t="s">
        <v>71</v>
      </c>
      <c r="CF10" s="40">
        <f t="shared" si="54"/>
        <v>0</v>
      </c>
      <c r="CG10" s="41">
        <f t="shared" si="55"/>
        <v>0</v>
      </c>
      <c r="CH10" s="39" t="s">
        <v>72</v>
      </c>
      <c r="CI10" s="40">
        <f t="shared" si="56"/>
        <v>0</v>
      </c>
      <c r="CJ10" s="41">
        <f t="shared" si="57"/>
        <v>0</v>
      </c>
      <c r="CK10" s="39" t="s">
        <v>73</v>
      </c>
      <c r="CL10" s="40">
        <f t="shared" si="58"/>
        <v>8</v>
      </c>
      <c r="CM10" s="41">
        <f t="shared" si="59"/>
        <v>12</v>
      </c>
      <c r="CN10" s="39" t="s">
        <v>74</v>
      </c>
      <c r="CO10" s="40">
        <f t="shared" si="60"/>
        <v>8</v>
      </c>
      <c r="CP10" s="41">
        <f t="shared" si="61"/>
        <v>0</v>
      </c>
      <c r="CQ10" s="39" t="s">
        <v>75</v>
      </c>
      <c r="CR10" s="40">
        <f t="shared" si="62"/>
        <v>8</v>
      </c>
      <c r="CS10" s="41">
        <f t="shared" si="63"/>
        <v>10</v>
      </c>
      <c r="CT10" s="39" t="s">
        <v>76</v>
      </c>
      <c r="CU10" s="40">
        <f t="shared" si="64"/>
        <v>8</v>
      </c>
      <c r="CV10" s="44">
        <f t="shared" si="65"/>
        <v>0</v>
      </c>
      <c r="CW10" s="50" t="s">
        <v>45</v>
      </c>
      <c r="CX10" s="51">
        <f t="shared" si="66"/>
        <v>10</v>
      </c>
      <c r="CY10" s="52">
        <f t="shared" si="67"/>
        <v>0</v>
      </c>
      <c r="CZ10" s="50" t="s">
        <v>48</v>
      </c>
      <c r="DA10" s="51">
        <f t="shared" si="68"/>
        <v>10</v>
      </c>
      <c r="DB10" s="52">
        <f t="shared" si="69"/>
        <v>1</v>
      </c>
      <c r="DC10" s="50" t="s">
        <v>50</v>
      </c>
      <c r="DD10" s="51">
        <f t="shared" si="70"/>
        <v>10</v>
      </c>
      <c r="DE10" s="52">
        <f t="shared" si="71"/>
        <v>0</v>
      </c>
      <c r="DF10" s="50" t="s">
        <v>52</v>
      </c>
      <c r="DG10" s="51">
        <f t="shared" si="72"/>
        <v>0</v>
      </c>
      <c r="DH10" s="53">
        <f t="shared" si="73"/>
        <v>0</v>
      </c>
      <c r="DI10" s="50" t="s">
        <v>53</v>
      </c>
      <c r="DJ10" s="51">
        <f t="shared" si="74"/>
        <v>10</v>
      </c>
      <c r="DK10" s="52">
        <f t="shared" si="75"/>
        <v>0</v>
      </c>
      <c r="DL10" s="50" t="s">
        <v>56</v>
      </c>
      <c r="DM10" s="51">
        <f t="shared" si="76"/>
        <v>10</v>
      </c>
      <c r="DN10" s="53">
        <f t="shared" si="77"/>
        <v>1</v>
      </c>
      <c r="DO10" s="50" t="s">
        <v>58</v>
      </c>
      <c r="DP10" s="51">
        <f t="shared" si="78"/>
        <v>10</v>
      </c>
      <c r="DQ10" s="52">
        <f t="shared" si="79"/>
        <v>0</v>
      </c>
      <c r="DR10" s="50" t="s">
        <v>60</v>
      </c>
      <c r="DS10" s="51">
        <f t="shared" si="80"/>
        <v>0</v>
      </c>
      <c r="DT10" s="52">
        <f t="shared" si="81"/>
        <v>0</v>
      </c>
      <c r="DU10" s="50" t="s">
        <v>61</v>
      </c>
      <c r="DV10" s="51">
        <f t="shared" si="82"/>
        <v>10</v>
      </c>
      <c r="DW10" s="53">
        <f t="shared" si="83"/>
        <v>0</v>
      </c>
      <c r="DX10" s="50" t="s">
        <v>64</v>
      </c>
      <c r="DY10" s="51">
        <f t="shared" si="84"/>
        <v>10</v>
      </c>
      <c r="DZ10" s="52">
        <f t="shared" si="85"/>
        <v>2</v>
      </c>
      <c r="EA10" s="50" t="s">
        <v>66</v>
      </c>
      <c r="EB10" s="51">
        <f t="shared" si="86"/>
        <v>0</v>
      </c>
      <c r="EC10" s="52">
        <f t="shared" si="87"/>
        <v>0</v>
      </c>
      <c r="ED10" s="50" t="s">
        <v>68</v>
      </c>
      <c r="EE10" s="51">
        <f t="shared" si="88"/>
        <v>10</v>
      </c>
      <c r="EF10" s="53">
        <f t="shared" si="89"/>
        <v>0</v>
      </c>
      <c r="EG10" s="50" t="s">
        <v>69</v>
      </c>
      <c r="EH10" s="51">
        <f t="shared" si="90"/>
        <v>10</v>
      </c>
      <c r="EI10" s="52">
        <f t="shared" si="91"/>
        <v>0</v>
      </c>
      <c r="EJ10" s="50" t="s">
        <v>72</v>
      </c>
      <c r="EK10" s="51">
        <f t="shared" si="92"/>
        <v>0</v>
      </c>
      <c r="EL10" s="52">
        <f t="shared" si="93"/>
        <v>0</v>
      </c>
      <c r="EM10" s="50" t="s">
        <v>74</v>
      </c>
      <c r="EN10" s="51">
        <f t="shared" si="94"/>
        <v>0</v>
      </c>
      <c r="EO10" s="52">
        <f t="shared" si="95"/>
        <v>0</v>
      </c>
      <c r="EP10" s="50" t="s">
        <v>76</v>
      </c>
      <c r="EQ10" s="51">
        <f t="shared" si="96"/>
        <v>10</v>
      </c>
      <c r="ER10" s="52">
        <f t="shared" si="97"/>
        <v>0</v>
      </c>
      <c r="ES10" s="33" t="s">
        <v>45</v>
      </c>
      <c r="ET10" s="34">
        <f t="shared" si="98"/>
        <v>12</v>
      </c>
      <c r="EU10" s="35">
        <f t="shared" si="99"/>
        <v>0</v>
      </c>
      <c r="EV10" s="55" t="s">
        <v>52</v>
      </c>
      <c r="EW10" s="34">
        <f t="shared" si="100"/>
        <v>0</v>
      </c>
      <c r="EX10" s="35">
        <f t="shared" si="101"/>
        <v>0</v>
      </c>
      <c r="EY10" s="33" t="s">
        <v>53</v>
      </c>
      <c r="EZ10" s="34">
        <f t="shared" si="102"/>
        <v>0</v>
      </c>
      <c r="FA10" s="35">
        <f t="shared" si="103"/>
        <v>0</v>
      </c>
      <c r="FB10" s="33" t="s">
        <v>60</v>
      </c>
      <c r="FC10" s="34">
        <f t="shared" si="104"/>
        <v>0</v>
      </c>
      <c r="FD10" s="35">
        <f t="shared" si="105"/>
        <v>0</v>
      </c>
      <c r="FE10" s="33" t="s">
        <v>61</v>
      </c>
      <c r="FF10" s="34">
        <f t="shared" si="106"/>
        <v>12</v>
      </c>
      <c r="FG10" s="35">
        <f t="shared" si="107"/>
        <v>0</v>
      </c>
      <c r="FH10" s="33" t="s">
        <v>68</v>
      </c>
      <c r="FI10" s="34">
        <f t="shared" si="108"/>
        <v>12</v>
      </c>
      <c r="FJ10" s="35">
        <f t="shared" si="109"/>
        <v>0</v>
      </c>
      <c r="FK10" s="33" t="s">
        <v>69</v>
      </c>
      <c r="FL10" s="34">
        <f t="shared" si="110"/>
        <v>12</v>
      </c>
      <c r="FM10" s="35">
        <f t="shared" si="111"/>
        <v>0</v>
      </c>
      <c r="FN10" s="33" t="s">
        <v>76</v>
      </c>
      <c r="FO10" s="34">
        <f t="shared" si="112"/>
        <v>12</v>
      </c>
      <c r="FP10" s="35">
        <f t="shared" si="113"/>
        <v>0</v>
      </c>
      <c r="FQ10" s="60" t="s">
        <v>45</v>
      </c>
      <c r="FR10" s="61">
        <f t="shared" si="114"/>
        <v>15</v>
      </c>
      <c r="FS10" s="62">
        <f t="shared" si="115"/>
        <v>0</v>
      </c>
      <c r="FT10" s="63" t="s">
        <v>53</v>
      </c>
      <c r="FU10" s="61">
        <f t="shared" si="116"/>
        <v>0</v>
      </c>
      <c r="FV10" s="62">
        <f t="shared" si="117"/>
        <v>0</v>
      </c>
      <c r="FW10" s="63" t="s">
        <v>68</v>
      </c>
      <c r="FX10" s="61">
        <f t="shared" si="118"/>
        <v>15</v>
      </c>
      <c r="FY10" s="62">
        <f t="shared" si="119"/>
        <v>0</v>
      </c>
      <c r="FZ10" s="63" t="s">
        <v>69</v>
      </c>
      <c r="GA10" s="61">
        <f t="shared" si="120"/>
        <v>0</v>
      </c>
      <c r="GB10" s="62">
        <f t="shared" si="121"/>
        <v>0</v>
      </c>
      <c r="GC10" s="67" t="s">
        <v>45</v>
      </c>
      <c r="GD10" s="68">
        <f t="shared" si="122"/>
        <v>25</v>
      </c>
      <c r="GE10" s="69">
        <f t="shared" si="123"/>
        <v>0</v>
      </c>
      <c r="GF10" s="67" t="s">
        <v>69</v>
      </c>
      <c r="GG10" s="68">
        <f t="shared" si="124"/>
        <v>0</v>
      </c>
      <c r="GH10" s="69">
        <f t="shared" si="125"/>
        <v>0</v>
      </c>
      <c r="GI10" s="73" t="s">
        <v>45</v>
      </c>
      <c r="GJ10" s="74">
        <f t="shared" si="126"/>
        <v>50</v>
      </c>
      <c r="GK10" s="75">
        <f t="shared" si="127"/>
        <v>0</v>
      </c>
    </row>
    <row r="11" spans="1:193" ht="10.5" customHeight="1">
      <c r="A11" s="287" t="s">
        <v>80</v>
      </c>
      <c r="B11" s="286" t="s">
        <v>82</v>
      </c>
      <c r="C11" s="254" t="str">
        <f t="shared" si="0"/>
        <v>Michigan State</v>
      </c>
      <c r="D11" s="76">
        <f t="shared" si="1"/>
        <v>504</v>
      </c>
      <c r="E11" s="39" t="s">
        <v>45</v>
      </c>
      <c r="F11" s="40">
        <f t="shared" si="2"/>
        <v>8</v>
      </c>
      <c r="G11" s="41">
        <f t="shared" si="3"/>
        <v>0</v>
      </c>
      <c r="H11" s="39" t="s">
        <v>84</v>
      </c>
      <c r="I11" s="40">
        <f t="shared" si="4"/>
        <v>8</v>
      </c>
      <c r="J11" s="41">
        <f t="shared" si="5"/>
        <v>6</v>
      </c>
      <c r="K11" s="39" t="s">
        <v>47</v>
      </c>
      <c r="L11" s="40">
        <f t="shared" si="6"/>
        <v>8</v>
      </c>
      <c r="M11" s="41">
        <f t="shared" si="7"/>
        <v>14</v>
      </c>
      <c r="N11" s="39" t="s">
        <v>48</v>
      </c>
      <c r="O11" s="40">
        <f t="shared" si="8"/>
        <v>8</v>
      </c>
      <c r="P11" s="41">
        <f t="shared" si="9"/>
        <v>1</v>
      </c>
      <c r="Q11" s="39" t="s">
        <v>87</v>
      </c>
      <c r="R11" s="40">
        <f t="shared" si="10"/>
        <v>8</v>
      </c>
      <c r="S11" s="41">
        <f t="shared" si="11"/>
        <v>12</v>
      </c>
      <c r="T11" s="39" t="s">
        <v>50</v>
      </c>
      <c r="U11" s="40">
        <f t="shared" si="12"/>
        <v>8</v>
      </c>
      <c r="V11" s="41">
        <f t="shared" si="13"/>
        <v>0</v>
      </c>
      <c r="W11" s="39" t="s">
        <v>88</v>
      </c>
      <c r="X11" s="40">
        <f t="shared" si="14"/>
        <v>8</v>
      </c>
      <c r="Y11" s="41">
        <f t="shared" si="15"/>
        <v>10</v>
      </c>
      <c r="Z11" s="39" t="s">
        <v>52</v>
      </c>
      <c r="AA11" s="40">
        <f t="shared" si="16"/>
        <v>0</v>
      </c>
      <c r="AB11" s="41">
        <f t="shared" si="17"/>
        <v>0</v>
      </c>
      <c r="AC11" s="39" t="s">
        <v>53</v>
      </c>
      <c r="AD11" s="40">
        <f t="shared" si="18"/>
        <v>8</v>
      </c>
      <c r="AE11" s="41">
        <f t="shared" si="19"/>
        <v>0</v>
      </c>
      <c r="AF11" s="39" t="s">
        <v>89</v>
      </c>
      <c r="AG11" s="40">
        <f t="shared" si="20"/>
        <v>0</v>
      </c>
      <c r="AH11" s="41">
        <f t="shared" si="21"/>
        <v>0</v>
      </c>
      <c r="AI11" s="39" t="s">
        <v>55</v>
      </c>
      <c r="AJ11" s="40">
        <f t="shared" si="22"/>
        <v>0</v>
      </c>
      <c r="AK11" s="41">
        <f t="shared" si="23"/>
        <v>0</v>
      </c>
      <c r="AL11" s="39" t="s">
        <v>56</v>
      </c>
      <c r="AM11" s="40">
        <f t="shared" si="24"/>
        <v>8</v>
      </c>
      <c r="AN11" s="41">
        <f t="shared" si="25"/>
        <v>1</v>
      </c>
      <c r="AO11" s="39" t="s">
        <v>109</v>
      </c>
      <c r="AP11" s="40">
        <f t="shared" si="26"/>
        <v>0</v>
      </c>
      <c r="AQ11" s="41">
        <f t="shared" si="27"/>
        <v>0</v>
      </c>
      <c r="AR11" s="39" t="s">
        <v>58</v>
      </c>
      <c r="AS11" s="40">
        <f t="shared" si="28"/>
        <v>8</v>
      </c>
      <c r="AT11" s="41">
        <f t="shared" si="29"/>
        <v>0</v>
      </c>
      <c r="AU11" s="39" t="s">
        <v>77</v>
      </c>
      <c r="AV11" s="40">
        <f t="shared" si="30"/>
        <v>8</v>
      </c>
      <c r="AW11" s="41">
        <f t="shared" si="31"/>
        <v>5</v>
      </c>
      <c r="AX11" s="39" t="s">
        <v>60</v>
      </c>
      <c r="AY11" s="40">
        <f t="shared" si="32"/>
        <v>0</v>
      </c>
      <c r="AZ11" s="41">
        <f t="shared" si="33"/>
        <v>0</v>
      </c>
      <c r="BA11" s="39" t="s">
        <v>61</v>
      </c>
      <c r="BB11" s="40">
        <f t="shared" si="34"/>
        <v>8</v>
      </c>
      <c r="BC11" s="41">
        <f t="shared" si="35"/>
        <v>0</v>
      </c>
      <c r="BD11" s="39" t="s">
        <v>62</v>
      </c>
      <c r="BE11" s="40">
        <f t="shared" si="36"/>
        <v>8</v>
      </c>
      <c r="BF11" s="41">
        <f t="shared" si="37"/>
        <v>6</v>
      </c>
      <c r="BG11" s="39" t="s">
        <v>91</v>
      </c>
      <c r="BH11" s="40">
        <f t="shared" si="38"/>
        <v>0</v>
      </c>
      <c r="BI11" s="41">
        <f t="shared" si="39"/>
        <v>0</v>
      </c>
      <c r="BJ11" s="39" t="s">
        <v>64</v>
      </c>
      <c r="BK11" s="40">
        <f t="shared" si="40"/>
        <v>8</v>
      </c>
      <c r="BL11" s="41">
        <f t="shared" si="41"/>
        <v>1</v>
      </c>
      <c r="BM11" s="39" t="s">
        <v>65</v>
      </c>
      <c r="BN11" s="40">
        <f t="shared" si="42"/>
        <v>8</v>
      </c>
      <c r="BO11" s="41">
        <f t="shared" si="43"/>
        <v>3</v>
      </c>
      <c r="BP11" s="39" t="s">
        <v>160</v>
      </c>
      <c r="BQ11" s="40">
        <f t="shared" si="44"/>
        <v>0</v>
      </c>
      <c r="BR11" s="41">
        <f t="shared" si="45"/>
        <v>0</v>
      </c>
      <c r="BS11" s="39" t="s">
        <v>67</v>
      </c>
      <c r="BT11" s="40">
        <f t="shared" si="46"/>
        <v>0</v>
      </c>
      <c r="BU11" s="41">
        <f t="shared" si="47"/>
        <v>0</v>
      </c>
      <c r="BV11" s="39" t="s">
        <v>68</v>
      </c>
      <c r="BW11" s="40">
        <f t="shared" si="48"/>
        <v>8</v>
      </c>
      <c r="BX11" s="41">
        <f t="shared" si="49"/>
        <v>0</v>
      </c>
      <c r="BY11" s="39" t="s">
        <v>69</v>
      </c>
      <c r="BZ11" s="40">
        <f t="shared" si="50"/>
        <v>8</v>
      </c>
      <c r="CA11" s="41">
        <f t="shared" si="51"/>
        <v>0</v>
      </c>
      <c r="CB11" s="39" t="s">
        <v>92</v>
      </c>
      <c r="CC11" s="40">
        <f t="shared" si="52"/>
        <v>8</v>
      </c>
      <c r="CD11" s="41">
        <f t="shared" si="53"/>
        <v>6</v>
      </c>
      <c r="CE11" s="39" t="s">
        <v>93</v>
      </c>
      <c r="CF11" s="40">
        <f t="shared" si="54"/>
        <v>8</v>
      </c>
      <c r="CG11" s="41">
        <f t="shared" si="55"/>
        <v>14</v>
      </c>
      <c r="CH11" s="39" t="s">
        <v>94</v>
      </c>
      <c r="CI11" s="40">
        <f t="shared" si="56"/>
        <v>8</v>
      </c>
      <c r="CJ11" s="41">
        <f t="shared" si="57"/>
        <v>16</v>
      </c>
      <c r="CK11" s="39" t="s">
        <v>95</v>
      </c>
      <c r="CL11" s="40">
        <f t="shared" si="58"/>
        <v>0</v>
      </c>
      <c r="CM11" s="41">
        <f t="shared" si="59"/>
        <v>0</v>
      </c>
      <c r="CN11" s="39" t="s">
        <v>74</v>
      </c>
      <c r="CO11" s="40">
        <f t="shared" si="60"/>
        <v>8</v>
      </c>
      <c r="CP11" s="41">
        <f t="shared" si="61"/>
        <v>0</v>
      </c>
      <c r="CQ11" s="39" t="s">
        <v>75</v>
      </c>
      <c r="CR11" s="40">
        <f t="shared" si="62"/>
        <v>8</v>
      </c>
      <c r="CS11" s="41">
        <f t="shared" si="63"/>
        <v>10</v>
      </c>
      <c r="CT11" s="39" t="s">
        <v>76</v>
      </c>
      <c r="CU11" s="40">
        <f t="shared" si="64"/>
        <v>8</v>
      </c>
      <c r="CV11" s="44">
        <f t="shared" si="65"/>
        <v>0</v>
      </c>
      <c r="CW11" s="50" t="s">
        <v>45</v>
      </c>
      <c r="CX11" s="51">
        <f t="shared" si="66"/>
        <v>10</v>
      </c>
      <c r="CY11" s="52">
        <f t="shared" si="67"/>
        <v>0</v>
      </c>
      <c r="CZ11" s="50" t="s">
        <v>48</v>
      </c>
      <c r="DA11" s="51">
        <f t="shared" si="68"/>
        <v>10</v>
      </c>
      <c r="DB11" s="52">
        <f t="shared" si="69"/>
        <v>1</v>
      </c>
      <c r="DC11" s="50" t="s">
        <v>50</v>
      </c>
      <c r="DD11" s="51">
        <f t="shared" si="70"/>
        <v>10</v>
      </c>
      <c r="DE11" s="52">
        <f t="shared" si="71"/>
        <v>0</v>
      </c>
      <c r="DF11" s="50" t="s">
        <v>52</v>
      </c>
      <c r="DG11" s="51">
        <f t="shared" si="72"/>
        <v>0</v>
      </c>
      <c r="DH11" s="53">
        <f t="shared" si="73"/>
        <v>0</v>
      </c>
      <c r="DI11" s="50" t="s">
        <v>53</v>
      </c>
      <c r="DJ11" s="51">
        <f t="shared" si="74"/>
        <v>10</v>
      </c>
      <c r="DK11" s="52">
        <f t="shared" si="75"/>
        <v>0</v>
      </c>
      <c r="DL11" s="50" t="s">
        <v>55</v>
      </c>
      <c r="DM11" s="51">
        <f t="shared" si="76"/>
        <v>0</v>
      </c>
      <c r="DN11" s="53">
        <f t="shared" si="77"/>
        <v>0</v>
      </c>
      <c r="DO11" s="50" t="s">
        <v>58</v>
      </c>
      <c r="DP11" s="51">
        <f t="shared" si="78"/>
        <v>10</v>
      </c>
      <c r="DQ11" s="52">
        <f t="shared" si="79"/>
        <v>0</v>
      </c>
      <c r="DR11" s="50" t="s">
        <v>60</v>
      </c>
      <c r="DS11" s="51">
        <f t="shared" si="80"/>
        <v>0</v>
      </c>
      <c r="DT11" s="52">
        <f t="shared" si="81"/>
        <v>0</v>
      </c>
      <c r="DU11" s="50" t="s">
        <v>62</v>
      </c>
      <c r="DV11" s="51">
        <f t="shared" si="82"/>
        <v>0</v>
      </c>
      <c r="DW11" s="53">
        <f t="shared" si="83"/>
        <v>0</v>
      </c>
      <c r="DX11" s="50" t="s">
        <v>64</v>
      </c>
      <c r="DY11" s="51">
        <f t="shared" si="84"/>
        <v>10</v>
      </c>
      <c r="DZ11" s="52">
        <f t="shared" si="85"/>
        <v>2</v>
      </c>
      <c r="EA11" s="50" t="s">
        <v>65</v>
      </c>
      <c r="EB11" s="51">
        <f t="shared" si="86"/>
        <v>10</v>
      </c>
      <c r="EC11" s="52">
        <f t="shared" si="87"/>
        <v>3</v>
      </c>
      <c r="ED11" s="50" t="s">
        <v>68</v>
      </c>
      <c r="EE11" s="51">
        <f t="shared" si="88"/>
        <v>10</v>
      </c>
      <c r="EF11" s="53">
        <f t="shared" si="89"/>
        <v>0</v>
      </c>
      <c r="EG11" s="50" t="s">
        <v>92</v>
      </c>
      <c r="EH11" s="51">
        <f t="shared" si="90"/>
        <v>0</v>
      </c>
      <c r="EI11" s="52">
        <f t="shared" si="91"/>
        <v>0</v>
      </c>
      <c r="EJ11" s="50" t="s">
        <v>94</v>
      </c>
      <c r="EK11" s="51">
        <f t="shared" si="92"/>
        <v>10</v>
      </c>
      <c r="EL11" s="52">
        <f t="shared" si="93"/>
        <v>16</v>
      </c>
      <c r="EM11" s="50" t="s">
        <v>74</v>
      </c>
      <c r="EN11" s="51">
        <f t="shared" si="94"/>
        <v>0</v>
      </c>
      <c r="EO11" s="52">
        <f t="shared" si="95"/>
        <v>0</v>
      </c>
      <c r="EP11" s="50" t="s">
        <v>76</v>
      </c>
      <c r="EQ11" s="51">
        <f t="shared" si="96"/>
        <v>10</v>
      </c>
      <c r="ER11" s="52">
        <f t="shared" si="97"/>
        <v>0</v>
      </c>
      <c r="ES11" s="33" t="s">
        <v>45</v>
      </c>
      <c r="ET11" s="34">
        <f t="shared" si="98"/>
        <v>12</v>
      </c>
      <c r="EU11" s="35">
        <f t="shared" si="99"/>
        <v>0</v>
      </c>
      <c r="EV11" s="55" t="s">
        <v>50</v>
      </c>
      <c r="EW11" s="34">
        <f t="shared" si="100"/>
        <v>12</v>
      </c>
      <c r="EX11" s="35">
        <f t="shared" si="101"/>
        <v>0</v>
      </c>
      <c r="EY11" s="33" t="s">
        <v>53</v>
      </c>
      <c r="EZ11" s="34">
        <f t="shared" si="102"/>
        <v>0</v>
      </c>
      <c r="FA11" s="35">
        <f t="shared" si="103"/>
        <v>0</v>
      </c>
      <c r="FB11" s="33" t="s">
        <v>58</v>
      </c>
      <c r="FC11" s="34">
        <f t="shared" si="104"/>
        <v>0</v>
      </c>
      <c r="FD11" s="35">
        <f t="shared" si="105"/>
        <v>0</v>
      </c>
      <c r="FE11" s="33" t="s">
        <v>64</v>
      </c>
      <c r="FF11" s="34">
        <f t="shared" si="106"/>
        <v>0</v>
      </c>
      <c r="FG11" s="35">
        <f t="shared" si="107"/>
        <v>0</v>
      </c>
      <c r="FH11" s="33" t="s">
        <v>68</v>
      </c>
      <c r="FI11" s="34">
        <f t="shared" si="108"/>
        <v>12</v>
      </c>
      <c r="FJ11" s="35">
        <f t="shared" si="109"/>
        <v>0</v>
      </c>
      <c r="FK11" s="33" t="s">
        <v>94</v>
      </c>
      <c r="FL11" s="34">
        <f t="shared" si="110"/>
        <v>0</v>
      </c>
      <c r="FM11" s="35">
        <f t="shared" si="111"/>
        <v>0</v>
      </c>
      <c r="FN11" s="33" t="s">
        <v>76</v>
      </c>
      <c r="FO11" s="34">
        <f t="shared" si="112"/>
        <v>12</v>
      </c>
      <c r="FP11" s="35">
        <f t="shared" si="113"/>
        <v>0</v>
      </c>
      <c r="FQ11" s="60" t="s">
        <v>45</v>
      </c>
      <c r="FR11" s="61">
        <f t="shared" si="114"/>
        <v>15</v>
      </c>
      <c r="FS11" s="62">
        <f t="shared" si="115"/>
        <v>0</v>
      </c>
      <c r="FT11" s="63" t="s">
        <v>53</v>
      </c>
      <c r="FU11" s="61">
        <f t="shared" si="116"/>
        <v>0</v>
      </c>
      <c r="FV11" s="62">
        <f t="shared" si="117"/>
        <v>0</v>
      </c>
      <c r="FW11" s="63" t="s">
        <v>68</v>
      </c>
      <c r="FX11" s="61">
        <f t="shared" si="118"/>
        <v>15</v>
      </c>
      <c r="FY11" s="62">
        <f t="shared" si="119"/>
        <v>0</v>
      </c>
      <c r="FZ11" s="63" t="s">
        <v>76</v>
      </c>
      <c r="GA11" s="61">
        <f t="shared" si="120"/>
        <v>15</v>
      </c>
      <c r="GB11" s="62">
        <f t="shared" si="121"/>
        <v>0</v>
      </c>
      <c r="GC11" s="67" t="s">
        <v>53</v>
      </c>
      <c r="GD11" s="68">
        <f t="shared" si="122"/>
        <v>0</v>
      </c>
      <c r="GE11" s="69">
        <f t="shared" si="123"/>
        <v>0</v>
      </c>
      <c r="GF11" s="67" t="s">
        <v>68</v>
      </c>
      <c r="GG11" s="68">
        <f t="shared" si="124"/>
        <v>0</v>
      </c>
      <c r="GH11" s="69">
        <f t="shared" si="125"/>
        <v>0</v>
      </c>
      <c r="GI11" s="73" t="s">
        <v>53</v>
      </c>
      <c r="GJ11" s="74">
        <f t="shared" si="126"/>
        <v>0</v>
      </c>
      <c r="GK11" s="75">
        <f t="shared" si="127"/>
        <v>0</v>
      </c>
    </row>
    <row r="12" spans="1:193" ht="10.5" customHeight="1">
      <c r="A12" s="287" t="s">
        <v>170</v>
      </c>
      <c r="B12" s="286" t="s">
        <v>171</v>
      </c>
      <c r="C12" s="245" t="str">
        <f t="shared" si="0"/>
        <v>Kentucky</v>
      </c>
      <c r="D12" s="76">
        <f t="shared" si="1"/>
        <v>502</v>
      </c>
      <c r="E12" s="39" t="s">
        <v>45</v>
      </c>
      <c r="F12" s="40">
        <f t="shared" si="2"/>
        <v>8</v>
      </c>
      <c r="G12" s="41">
        <f t="shared" si="3"/>
        <v>0</v>
      </c>
      <c r="H12" s="39" t="s">
        <v>84</v>
      </c>
      <c r="I12" s="40">
        <f t="shared" si="4"/>
        <v>8</v>
      </c>
      <c r="J12" s="41">
        <f t="shared" si="5"/>
        <v>6</v>
      </c>
      <c r="K12" s="39" t="s">
        <v>47</v>
      </c>
      <c r="L12" s="40">
        <f t="shared" si="6"/>
        <v>8</v>
      </c>
      <c r="M12" s="41">
        <f t="shared" si="7"/>
        <v>14</v>
      </c>
      <c r="N12" s="39" t="s">
        <v>48</v>
      </c>
      <c r="O12" s="40">
        <f t="shared" si="8"/>
        <v>8</v>
      </c>
      <c r="P12" s="41">
        <f t="shared" si="9"/>
        <v>1</v>
      </c>
      <c r="Q12" s="39" t="s">
        <v>49</v>
      </c>
      <c r="R12" s="40">
        <f t="shared" si="10"/>
        <v>0</v>
      </c>
      <c r="S12" s="41">
        <f t="shared" si="11"/>
        <v>0</v>
      </c>
      <c r="T12" s="39" t="s">
        <v>50</v>
      </c>
      <c r="U12" s="40">
        <f t="shared" si="12"/>
        <v>8</v>
      </c>
      <c r="V12" s="41">
        <f t="shared" si="13"/>
        <v>0</v>
      </c>
      <c r="W12" s="39" t="s">
        <v>51</v>
      </c>
      <c r="X12" s="40">
        <f t="shared" si="14"/>
        <v>0</v>
      </c>
      <c r="Y12" s="41">
        <f t="shared" si="15"/>
        <v>0</v>
      </c>
      <c r="Z12" s="39" t="s">
        <v>52</v>
      </c>
      <c r="AA12" s="40">
        <f t="shared" si="16"/>
        <v>0</v>
      </c>
      <c r="AB12" s="41">
        <f t="shared" si="17"/>
        <v>0</v>
      </c>
      <c r="AC12" s="39" t="s">
        <v>53</v>
      </c>
      <c r="AD12" s="40">
        <f t="shared" si="18"/>
        <v>8</v>
      </c>
      <c r="AE12" s="41">
        <f t="shared" si="19"/>
        <v>0</v>
      </c>
      <c r="AF12" s="39" t="s">
        <v>54</v>
      </c>
      <c r="AG12" s="40">
        <f t="shared" si="20"/>
        <v>8</v>
      </c>
      <c r="AH12" s="41">
        <f t="shared" si="21"/>
        <v>8</v>
      </c>
      <c r="AI12" s="39" t="s">
        <v>90</v>
      </c>
      <c r="AJ12" s="40">
        <f t="shared" si="22"/>
        <v>8</v>
      </c>
      <c r="AK12" s="41">
        <f t="shared" si="23"/>
        <v>2</v>
      </c>
      <c r="AL12" s="39" t="s">
        <v>56</v>
      </c>
      <c r="AM12" s="40">
        <f t="shared" si="24"/>
        <v>8</v>
      </c>
      <c r="AN12" s="41">
        <f t="shared" si="25"/>
        <v>1</v>
      </c>
      <c r="AO12" s="39" t="s">
        <v>109</v>
      </c>
      <c r="AP12" s="40">
        <f t="shared" si="26"/>
        <v>0</v>
      </c>
      <c r="AQ12" s="41">
        <f t="shared" si="27"/>
        <v>0</v>
      </c>
      <c r="AR12" s="39" t="s">
        <v>58</v>
      </c>
      <c r="AS12" s="40">
        <f t="shared" si="28"/>
        <v>8</v>
      </c>
      <c r="AT12" s="41">
        <f t="shared" si="29"/>
        <v>0</v>
      </c>
      <c r="AU12" s="39" t="s">
        <v>59</v>
      </c>
      <c r="AV12" s="40">
        <f t="shared" si="30"/>
        <v>0</v>
      </c>
      <c r="AW12" s="41">
        <f t="shared" si="31"/>
        <v>0</v>
      </c>
      <c r="AX12" s="39" t="s">
        <v>60</v>
      </c>
      <c r="AY12" s="40">
        <f t="shared" si="32"/>
        <v>0</v>
      </c>
      <c r="AZ12" s="41">
        <f t="shared" si="33"/>
        <v>0</v>
      </c>
      <c r="BA12" s="39" t="s">
        <v>61</v>
      </c>
      <c r="BB12" s="40">
        <f t="shared" si="34"/>
        <v>8</v>
      </c>
      <c r="BC12" s="41">
        <f t="shared" si="35"/>
        <v>0</v>
      </c>
      <c r="BD12" s="39" t="s">
        <v>62</v>
      </c>
      <c r="BE12" s="40">
        <f t="shared" si="36"/>
        <v>8</v>
      </c>
      <c r="BF12" s="41">
        <f t="shared" si="37"/>
        <v>6</v>
      </c>
      <c r="BG12" s="39" t="s">
        <v>63</v>
      </c>
      <c r="BH12" s="40">
        <f t="shared" si="38"/>
        <v>8</v>
      </c>
      <c r="BI12" s="41">
        <f t="shared" si="39"/>
        <v>2</v>
      </c>
      <c r="BJ12" s="39" t="s">
        <v>64</v>
      </c>
      <c r="BK12" s="40">
        <f t="shared" si="40"/>
        <v>8</v>
      </c>
      <c r="BL12" s="41">
        <f t="shared" si="41"/>
        <v>1</v>
      </c>
      <c r="BM12" s="39" t="s">
        <v>103</v>
      </c>
      <c r="BN12" s="40">
        <f t="shared" si="42"/>
        <v>0</v>
      </c>
      <c r="BO12" s="41">
        <f t="shared" si="43"/>
        <v>0</v>
      </c>
      <c r="BP12" s="39" t="s">
        <v>66</v>
      </c>
      <c r="BQ12" s="40">
        <f t="shared" si="44"/>
        <v>8</v>
      </c>
      <c r="BR12" s="41">
        <f t="shared" si="45"/>
        <v>0</v>
      </c>
      <c r="BS12" s="39" t="s">
        <v>113</v>
      </c>
      <c r="BT12" s="40">
        <f t="shared" si="46"/>
        <v>8</v>
      </c>
      <c r="BU12" s="41">
        <f t="shared" si="47"/>
        <v>5</v>
      </c>
      <c r="BV12" s="39" t="s">
        <v>68</v>
      </c>
      <c r="BW12" s="40">
        <f t="shared" si="48"/>
        <v>8</v>
      </c>
      <c r="BX12" s="41">
        <f t="shared" si="49"/>
        <v>0</v>
      </c>
      <c r="BY12" s="39" t="s">
        <v>69</v>
      </c>
      <c r="BZ12" s="40">
        <f t="shared" si="50"/>
        <v>8</v>
      </c>
      <c r="CA12" s="41">
        <f t="shared" si="51"/>
        <v>0</v>
      </c>
      <c r="CB12" s="39" t="s">
        <v>92</v>
      </c>
      <c r="CC12" s="40">
        <f t="shared" si="52"/>
        <v>8</v>
      </c>
      <c r="CD12" s="41">
        <f t="shared" si="53"/>
        <v>6</v>
      </c>
      <c r="CE12" s="39" t="s">
        <v>71</v>
      </c>
      <c r="CF12" s="40">
        <f t="shared" si="54"/>
        <v>0</v>
      </c>
      <c r="CG12" s="41">
        <f t="shared" si="55"/>
        <v>0</v>
      </c>
      <c r="CH12" s="39" t="s">
        <v>94</v>
      </c>
      <c r="CI12" s="40">
        <f t="shared" si="56"/>
        <v>8</v>
      </c>
      <c r="CJ12" s="41">
        <f t="shared" si="57"/>
        <v>16</v>
      </c>
      <c r="CK12" s="39" t="s">
        <v>95</v>
      </c>
      <c r="CL12" s="40">
        <f t="shared" si="58"/>
        <v>0</v>
      </c>
      <c r="CM12" s="41">
        <f t="shared" si="59"/>
        <v>0</v>
      </c>
      <c r="CN12" s="39" t="s">
        <v>74</v>
      </c>
      <c r="CO12" s="40">
        <f t="shared" si="60"/>
        <v>8</v>
      </c>
      <c r="CP12" s="41">
        <f t="shared" si="61"/>
        <v>0</v>
      </c>
      <c r="CQ12" s="39" t="s">
        <v>104</v>
      </c>
      <c r="CR12" s="40">
        <f t="shared" si="62"/>
        <v>0</v>
      </c>
      <c r="CS12" s="41">
        <f t="shared" si="63"/>
        <v>0</v>
      </c>
      <c r="CT12" s="39" t="s">
        <v>76</v>
      </c>
      <c r="CU12" s="40">
        <f t="shared" si="64"/>
        <v>8</v>
      </c>
      <c r="CV12" s="44">
        <f t="shared" si="65"/>
        <v>0</v>
      </c>
      <c r="CW12" s="50" t="s">
        <v>45</v>
      </c>
      <c r="CX12" s="51">
        <f t="shared" si="66"/>
        <v>10</v>
      </c>
      <c r="CY12" s="52">
        <f t="shared" si="67"/>
        <v>0</v>
      </c>
      <c r="CZ12" s="50" t="s">
        <v>48</v>
      </c>
      <c r="DA12" s="51">
        <f t="shared" si="68"/>
        <v>10</v>
      </c>
      <c r="DB12" s="52">
        <f t="shared" si="69"/>
        <v>1</v>
      </c>
      <c r="DC12" s="50" t="s">
        <v>50</v>
      </c>
      <c r="DD12" s="51">
        <f t="shared" si="70"/>
        <v>10</v>
      </c>
      <c r="DE12" s="52">
        <f t="shared" si="71"/>
        <v>0</v>
      </c>
      <c r="DF12" s="50" t="s">
        <v>52</v>
      </c>
      <c r="DG12" s="51">
        <f t="shared" si="72"/>
        <v>0</v>
      </c>
      <c r="DH12" s="53">
        <f t="shared" si="73"/>
        <v>0</v>
      </c>
      <c r="DI12" s="50" t="s">
        <v>54</v>
      </c>
      <c r="DJ12" s="51">
        <f t="shared" si="74"/>
        <v>0</v>
      </c>
      <c r="DK12" s="52">
        <f t="shared" si="75"/>
        <v>0</v>
      </c>
      <c r="DL12" s="50" t="s">
        <v>90</v>
      </c>
      <c r="DM12" s="51">
        <f t="shared" si="76"/>
        <v>0</v>
      </c>
      <c r="DN12" s="53">
        <f t="shared" si="77"/>
        <v>0</v>
      </c>
      <c r="DO12" s="50" t="s">
        <v>58</v>
      </c>
      <c r="DP12" s="51">
        <f t="shared" si="78"/>
        <v>10</v>
      </c>
      <c r="DQ12" s="52">
        <f t="shared" si="79"/>
        <v>0</v>
      </c>
      <c r="DR12" s="50" t="s">
        <v>60</v>
      </c>
      <c r="DS12" s="51">
        <f t="shared" si="80"/>
        <v>0</v>
      </c>
      <c r="DT12" s="52">
        <f t="shared" si="81"/>
        <v>0</v>
      </c>
      <c r="DU12" s="50" t="s">
        <v>61</v>
      </c>
      <c r="DV12" s="51">
        <f t="shared" si="82"/>
        <v>10</v>
      </c>
      <c r="DW12" s="53">
        <f t="shared" si="83"/>
        <v>0</v>
      </c>
      <c r="DX12" s="50" t="s">
        <v>63</v>
      </c>
      <c r="DY12" s="51">
        <f t="shared" si="84"/>
        <v>0</v>
      </c>
      <c r="DZ12" s="52">
        <f t="shared" si="85"/>
        <v>0</v>
      </c>
      <c r="EA12" s="50" t="s">
        <v>66</v>
      </c>
      <c r="EB12" s="51">
        <f t="shared" si="86"/>
        <v>0</v>
      </c>
      <c r="EC12" s="52">
        <f t="shared" si="87"/>
        <v>0</v>
      </c>
      <c r="ED12" s="50" t="s">
        <v>68</v>
      </c>
      <c r="EE12" s="51">
        <f t="shared" si="88"/>
        <v>10</v>
      </c>
      <c r="EF12" s="53">
        <f t="shared" si="89"/>
        <v>0</v>
      </c>
      <c r="EG12" s="50" t="s">
        <v>69</v>
      </c>
      <c r="EH12" s="51">
        <f t="shared" si="90"/>
        <v>10</v>
      </c>
      <c r="EI12" s="52">
        <f t="shared" si="91"/>
        <v>0</v>
      </c>
      <c r="EJ12" s="50" t="s">
        <v>71</v>
      </c>
      <c r="EK12" s="51">
        <f t="shared" si="92"/>
        <v>0</v>
      </c>
      <c r="EL12" s="52">
        <f t="shared" si="93"/>
        <v>0</v>
      </c>
      <c r="EM12" s="50" t="s">
        <v>74</v>
      </c>
      <c r="EN12" s="51">
        <f t="shared" si="94"/>
        <v>0</v>
      </c>
      <c r="EO12" s="52">
        <f t="shared" si="95"/>
        <v>0</v>
      </c>
      <c r="EP12" s="50" t="s">
        <v>76</v>
      </c>
      <c r="EQ12" s="51">
        <f t="shared" si="96"/>
        <v>10</v>
      </c>
      <c r="ER12" s="52">
        <f t="shared" si="97"/>
        <v>0</v>
      </c>
      <c r="ES12" s="258" t="s">
        <v>45</v>
      </c>
      <c r="ET12" s="259">
        <f t="shared" si="98"/>
        <v>12</v>
      </c>
      <c r="EU12" s="35">
        <f t="shared" si="99"/>
        <v>0</v>
      </c>
      <c r="EV12" s="55" t="s">
        <v>50</v>
      </c>
      <c r="EW12" s="34">
        <f t="shared" si="100"/>
        <v>12</v>
      </c>
      <c r="EX12" s="35">
        <f t="shared" si="101"/>
        <v>0</v>
      </c>
      <c r="EY12" s="33" t="s">
        <v>90</v>
      </c>
      <c r="EZ12" s="34">
        <f t="shared" si="102"/>
        <v>0</v>
      </c>
      <c r="FA12" s="35">
        <f t="shared" si="103"/>
        <v>0</v>
      </c>
      <c r="FB12" s="33" t="s">
        <v>58</v>
      </c>
      <c r="FC12" s="34">
        <f t="shared" si="104"/>
        <v>0</v>
      </c>
      <c r="FD12" s="35">
        <f t="shared" si="105"/>
        <v>0</v>
      </c>
      <c r="FE12" s="33" t="s">
        <v>61</v>
      </c>
      <c r="FF12" s="34">
        <f t="shared" si="106"/>
        <v>12</v>
      </c>
      <c r="FG12" s="35">
        <f t="shared" si="107"/>
        <v>0</v>
      </c>
      <c r="FH12" s="33" t="s">
        <v>68</v>
      </c>
      <c r="FI12" s="34">
        <f t="shared" si="108"/>
        <v>12</v>
      </c>
      <c r="FJ12" s="35">
        <f t="shared" si="109"/>
        <v>0</v>
      </c>
      <c r="FK12" s="33" t="s">
        <v>69</v>
      </c>
      <c r="FL12" s="34">
        <f t="shared" si="110"/>
        <v>12</v>
      </c>
      <c r="FM12" s="35">
        <f t="shared" si="111"/>
        <v>0</v>
      </c>
      <c r="FN12" s="33" t="s">
        <v>76</v>
      </c>
      <c r="FO12" s="34">
        <f t="shared" si="112"/>
        <v>12</v>
      </c>
      <c r="FP12" s="35">
        <f t="shared" si="113"/>
        <v>0</v>
      </c>
      <c r="FQ12" s="60" t="s">
        <v>45</v>
      </c>
      <c r="FR12" s="61">
        <f t="shared" si="114"/>
        <v>15</v>
      </c>
      <c r="FS12" s="62">
        <f t="shared" si="115"/>
        <v>0</v>
      </c>
      <c r="FT12" s="63" t="s">
        <v>58</v>
      </c>
      <c r="FU12" s="61">
        <f t="shared" si="116"/>
        <v>0</v>
      </c>
      <c r="FV12" s="62">
        <f t="shared" si="117"/>
        <v>0</v>
      </c>
      <c r="FW12" s="63" t="s">
        <v>68</v>
      </c>
      <c r="FX12" s="61">
        <f t="shared" si="118"/>
        <v>15</v>
      </c>
      <c r="FY12" s="62">
        <f t="shared" si="119"/>
        <v>0</v>
      </c>
      <c r="FZ12" s="63" t="s">
        <v>69</v>
      </c>
      <c r="GA12" s="61">
        <f t="shared" si="120"/>
        <v>0</v>
      </c>
      <c r="GB12" s="62">
        <f t="shared" si="121"/>
        <v>0</v>
      </c>
      <c r="GC12" s="67" t="s">
        <v>45</v>
      </c>
      <c r="GD12" s="68">
        <f t="shared" si="122"/>
        <v>25</v>
      </c>
      <c r="GE12" s="69">
        <f t="shared" si="123"/>
        <v>0</v>
      </c>
      <c r="GF12" s="67" t="s">
        <v>69</v>
      </c>
      <c r="GG12" s="68">
        <f t="shared" si="124"/>
        <v>0</v>
      </c>
      <c r="GH12" s="69">
        <f t="shared" si="125"/>
        <v>0</v>
      </c>
      <c r="GI12" s="73" t="s">
        <v>45</v>
      </c>
      <c r="GJ12" s="74">
        <f t="shared" si="126"/>
        <v>50</v>
      </c>
      <c r="GK12" s="75">
        <f t="shared" si="127"/>
        <v>0</v>
      </c>
    </row>
    <row r="13" spans="1:193" ht="10.5" customHeight="1">
      <c r="A13" s="287" t="s">
        <v>81</v>
      </c>
      <c r="B13" s="286" t="s">
        <v>82</v>
      </c>
      <c r="C13" s="245" t="str">
        <f t="shared" si="0"/>
        <v>Kentucky</v>
      </c>
      <c r="D13" s="76">
        <f t="shared" si="1"/>
        <v>498</v>
      </c>
      <c r="E13" s="39" t="s">
        <v>45</v>
      </c>
      <c r="F13" s="40">
        <f t="shared" si="2"/>
        <v>8</v>
      </c>
      <c r="G13" s="41">
        <f t="shared" si="3"/>
        <v>0</v>
      </c>
      <c r="H13" s="39" t="s">
        <v>84</v>
      </c>
      <c r="I13" s="40">
        <f t="shared" si="4"/>
        <v>8</v>
      </c>
      <c r="J13" s="41">
        <f t="shared" si="5"/>
        <v>6</v>
      </c>
      <c r="K13" s="39" t="s">
        <v>85</v>
      </c>
      <c r="L13" s="40">
        <f t="shared" si="6"/>
        <v>0</v>
      </c>
      <c r="M13" s="41">
        <f t="shared" si="7"/>
        <v>0</v>
      </c>
      <c r="N13" s="39" t="s">
        <v>86</v>
      </c>
      <c r="O13" s="40">
        <f t="shared" si="8"/>
        <v>0</v>
      </c>
      <c r="P13" s="41">
        <f t="shared" si="9"/>
        <v>0</v>
      </c>
      <c r="Q13" s="39" t="s">
        <v>87</v>
      </c>
      <c r="R13" s="40">
        <f t="shared" si="10"/>
        <v>8</v>
      </c>
      <c r="S13" s="41">
        <f t="shared" si="11"/>
        <v>12</v>
      </c>
      <c r="T13" s="39" t="s">
        <v>50</v>
      </c>
      <c r="U13" s="40">
        <f t="shared" si="12"/>
        <v>8</v>
      </c>
      <c r="V13" s="41">
        <f t="shared" si="13"/>
        <v>0</v>
      </c>
      <c r="W13" s="39" t="s">
        <v>88</v>
      </c>
      <c r="X13" s="40">
        <f t="shared" si="14"/>
        <v>8</v>
      </c>
      <c r="Y13" s="41">
        <f t="shared" si="15"/>
        <v>10</v>
      </c>
      <c r="Z13" s="39" t="s">
        <v>52</v>
      </c>
      <c r="AA13" s="40">
        <f t="shared" si="16"/>
        <v>0</v>
      </c>
      <c r="AB13" s="41">
        <f t="shared" si="17"/>
        <v>0</v>
      </c>
      <c r="AC13" s="39" t="s">
        <v>53</v>
      </c>
      <c r="AD13" s="40">
        <f t="shared" si="18"/>
        <v>8</v>
      </c>
      <c r="AE13" s="41">
        <f t="shared" si="19"/>
        <v>0</v>
      </c>
      <c r="AF13" s="39" t="s">
        <v>89</v>
      </c>
      <c r="AG13" s="40">
        <f t="shared" si="20"/>
        <v>0</v>
      </c>
      <c r="AH13" s="41">
        <f t="shared" si="21"/>
        <v>0</v>
      </c>
      <c r="AI13" s="39" t="s">
        <v>90</v>
      </c>
      <c r="AJ13" s="40">
        <f t="shared" si="22"/>
        <v>8</v>
      </c>
      <c r="AK13" s="41">
        <f t="shared" si="23"/>
        <v>2</v>
      </c>
      <c r="AL13" s="39" t="s">
        <v>56</v>
      </c>
      <c r="AM13" s="40">
        <f t="shared" si="24"/>
        <v>8</v>
      </c>
      <c r="AN13" s="41">
        <f t="shared" si="25"/>
        <v>1</v>
      </c>
      <c r="AO13" s="39" t="s">
        <v>109</v>
      </c>
      <c r="AP13" s="40">
        <f t="shared" si="26"/>
        <v>0</v>
      </c>
      <c r="AQ13" s="41">
        <f t="shared" si="27"/>
        <v>0</v>
      </c>
      <c r="AR13" s="39" t="s">
        <v>126</v>
      </c>
      <c r="AS13" s="40">
        <f t="shared" si="28"/>
        <v>0</v>
      </c>
      <c r="AT13" s="41">
        <f t="shared" si="29"/>
        <v>0</v>
      </c>
      <c r="AU13" s="39" t="s">
        <v>59</v>
      </c>
      <c r="AV13" s="40">
        <f t="shared" si="30"/>
        <v>0</v>
      </c>
      <c r="AW13" s="41">
        <f t="shared" si="31"/>
        <v>0</v>
      </c>
      <c r="AX13" s="39" t="s">
        <v>60</v>
      </c>
      <c r="AY13" s="40">
        <f t="shared" si="32"/>
        <v>0</v>
      </c>
      <c r="AZ13" s="41">
        <f t="shared" si="33"/>
        <v>0</v>
      </c>
      <c r="BA13" s="39" t="s">
        <v>61</v>
      </c>
      <c r="BB13" s="40">
        <f t="shared" si="34"/>
        <v>8</v>
      </c>
      <c r="BC13" s="41">
        <f t="shared" si="35"/>
        <v>0</v>
      </c>
      <c r="BD13" s="39" t="s">
        <v>62</v>
      </c>
      <c r="BE13" s="40">
        <f t="shared" si="36"/>
        <v>8</v>
      </c>
      <c r="BF13" s="41">
        <f t="shared" si="37"/>
        <v>6</v>
      </c>
      <c r="BG13" s="39" t="s">
        <v>63</v>
      </c>
      <c r="BH13" s="40">
        <f t="shared" si="38"/>
        <v>8</v>
      </c>
      <c r="BI13" s="41">
        <f t="shared" si="39"/>
        <v>2</v>
      </c>
      <c r="BJ13" s="39" t="s">
        <v>64</v>
      </c>
      <c r="BK13" s="40">
        <f t="shared" si="40"/>
        <v>8</v>
      </c>
      <c r="BL13" s="41">
        <f t="shared" si="41"/>
        <v>1</v>
      </c>
      <c r="BM13" s="39" t="s">
        <v>65</v>
      </c>
      <c r="BN13" s="40">
        <f t="shared" si="42"/>
        <v>8</v>
      </c>
      <c r="BO13" s="41">
        <f t="shared" si="43"/>
        <v>3</v>
      </c>
      <c r="BP13" s="39" t="s">
        <v>66</v>
      </c>
      <c r="BQ13" s="40">
        <f t="shared" si="44"/>
        <v>8</v>
      </c>
      <c r="BR13" s="41">
        <f t="shared" si="45"/>
        <v>0</v>
      </c>
      <c r="BS13" s="39" t="s">
        <v>67</v>
      </c>
      <c r="BT13" s="40">
        <f t="shared" si="46"/>
        <v>0</v>
      </c>
      <c r="BU13" s="41">
        <f t="shared" si="47"/>
        <v>0</v>
      </c>
      <c r="BV13" s="39" t="s">
        <v>68</v>
      </c>
      <c r="BW13" s="40">
        <f t="shared" si="48"/>
        <v>8</v>
      </c>
      <c r="BX13" s="41">
        <f t="shared" si="49"/>
        <v>0</v>
      </c>
      <c r="BY13" s="39" t="s">
        <v>69</v>
      </c>
      <c r="BZ13" s="40">
        <f t="shared" si="50"/>
        <v>8</v>
      </c>
      <c r="CA13" s="41">
        <f t="shared" si="51"/>
        <v>0</v>
      </c>
      <c r="CB13" s="39" t="s">
        <v>92</v>
      </c>
      <c r="CC13" s="40">
        <f t="shared" si="52"/>
        <v>8</v>
      </c>
      <c r="CD13" s="41">
        <f t="shared" si="53"/>
        <v>6</v>
      </c>
      <c r="CE13" s="39" t="s">
        <v>93</v>
      </c>
      <c r="CF13" s="40">
        <f t="shared" si="54"/>
        <v>8</v>
      </c>
      <c r="CG13" s="41">
        <f t="shared" si="55"/>
        <v>14</v>
      </c>
      <c r="CH13" s="39" t="s">
        <v>94</v>
      </c>
      <c r="CI13" s="40">
        <f t="shared" si="56"/>
        <v>8</v>
      </c>
      <c r="CJ13" s="41">
        <f t="shared" si="57"/>
        <v>16</v>
      </c>
      <c r="CK13" s="39" t="s">
        <v>73</v>
      </c>
      <c r="CL13" s="40">
        <f t="shared" si="58"/>
        <v>8</v>
      </c>
      <c r="CM13" s="41">
        <f t="shared" si="59"/>
        <v>12</v>
      </c>
      <c r="CN13" s="39" t="s">
        <v>96</v>
      </c>
      <c r="CO13" s="40">
        <f t="shared" si="60"/>
        <v>0</v>
      </c>
      <c r="CP13" s="41">
        <f t="shared" si="61"/>
        <v>0</v>
      </c>
      <c r="CQ13" s="39" t="s">
        <v>75</v>
      </c>
      <c r="CR13" s="40">
        <f t="shared" si="62"/>
        <v>8</v>
      </c>
      <c r="CS13" s="41">
        <f t="shared" si="63"/>
        <v>10</v>
      </c>
      <c r="CT13" s="39" t="s">
        <v>132</v>
      </c>
      <c r="CU13" s="40">
        <f t="shared" si="64"/>
        <v>0</v>
      </c>
      <c r="CV13" s="44">
        <f t="shared" si="65"/>
        <v>0</v>
      </c>
      <c r="CW13" s="50" t="s">
        <v>45</v>
      </c>
      <c r="CX13" s="51">
        <f t="shared" si="66"/>
        <v>10</v>
      </c>
      <c r="CY13" s="52">
        <f t="shared" si="67"/>
        <v>0</v>
      </c>
      <c r="CZ13" s="50" t="s">
        <v>85</v>
      </c>
      <c r="DA13" s="51">
        <f t="shared" si="68"/>
        <v>0</v>
      </c>
      <c r="DB13" s="52">
        <f t="shared" si="69"/>
        <v>0</v>
      </c>
      <c r="DC13" s="50" t="s">
        <v>50</v>
      </c>
      <c r="DD13" s="51">
        <f t="shared" si="70"/>
        <v>10</v>
      </c>
      <c r="DE13" s="52">
        <f t="shared" si="71"/>
        <v>0</v>
      </c>
      <c r="DF13" s="50" t="s">
        <v>52</v>
      </c>
      <c r="DG13" s="51">
        <f t="shared" si="72"/>
        <v>0</v>
      </c>
      <c r="DH13" s="53">
        <f t="shared" si="73"/>
        <v>0</v>
      </c>
      <c r="DI13" s="50" t="s">
        <v>53</v>
      </c>
      <c r="DJ13" s="51">
        <f t="shared" si="74"/>
        <v>10</v>
      </c>
      <c r="DK13" s="52">
        <f t="shared" si="75"/>
        <v>0</v>
      </c>
      <c r="DL13" s="50" t="s">
        <v>90</v>
      </c>
      <c r="DM13" s="51">
        <f t="shared" si="76"/>
        <v>0</v>
      </c>
      <c r="DN13" s="53">
        <f t="shared" si="77"/>
        <v>0</v>
      </c>
      <c r="DO13" s="50" t="s">
        <v>109</v>
      </c>
      <c r="DP13" s="51">
        <f t="shared" si="78"/>
        <v>0</v>
      </c>
      <c r="DQ13" s="52">
        <f t="shared" si="79"/>
        <v>0</v>
      </c>
      <c r="DR13" s="50" t="s">
        <v>60</v>
      </c>
      <c r="DS13" s="51">
        <f t="shared" si="80"/>
        <v>0</v>
      </c>
      <c r="DT13" s="52">
        <f t="shared" si="81"/>
        <v>0</v>
      </c>
      <c r="DU13" s="50" t="s">
        <v>61</v>
      </c>
      <c r="DV13" s="51">
        <f t="shared" si="82"/>
        <v>10</v>
      </c>
      <c r="DW13" s="53">
        <f t="shared" si="83"/>
        <v>0</v>
      </c>
      <c r="DX13" s="50" t="s">
        <v>64</v>
      </c>
      <c r="DY13" s="51">
        <f t="shared" si="84"/>
        <v>10</v>
      </c>
      <c r="DZ13" s="52">
        <f t="shared" si="85"/>
        <v>2</v>
      </c>
      <c r="EA13" s="50" t="s">
        <v>66</v>
      </c>
      <c r="EB13" s="51">
        <f t="shared" si="86"/>
        <v>0</v>
      </c>
      <c r="EC13" s="52">
        <f t="shared" si="87"/>
        <v>0</v>
      </c>
      <c r="ED13" s="50" t="s">
        <v>68</v>
      </c>
      <c r="EE13" s="51">
        <f t="shared" si="88"/>
        <v>10</v>
      </c>
      <c r="EF13" s="53">
        <f t="shared" si="89"/>
        <v>0</v>
      </c>
      <c r="EG13" s="50" t="s">
        <v>92</v>
      </c>
      <c r="EH13" s="51">
        <f t="shared" si="90"/>
        <v>0</v>
      </c>
      <c r="EI13" s="52">
        <f t="shared" si="91"/>
        <v>0</v>
      </c>
      <c r="EJ13" s="50" t="s">
        <v>94</v>
      </c>
      <c r="EK13" s="51">
        <f t="shared" si="92"/>
        <v>10</v>
      </c>
      <c r="EL13" s="52">
        <f t="shared" si="93"/>
        <v>16</v>
      </c>
      <c r="EM13" s="50" t="s">
        <v>96</v>
      </c>
      <c r="EN13" s="51">
        <f t="shared" si="94"/>
        <v>0</v>
      </c>
      <c r="EO13" s="52">
        <f t="shared" si="95"/>
        <v>0</v>
      </c>
      <c r="EP13" s="50" t="s">
        <v>75</v>
      </c>
      <c r="EQ13" s="51">
        <f t="shared" si="96"/>
        <v>0</v>
      </c>
      <c r="ER13" s="52">
        <f t="shared" si="97"/>
        <v>0</v>
      </c>
      <c r="ES13" s="33" t="s">
        <v>45</v>
      </c>
      <c r="ET13" s="34">
        <f t="shared" si="98"/>
        <v>12</v>
      </c>
      <c r="EU13" s="35">
        <f t="shared" si="99"/>
        <v>0</v>
      </c>
      <c r="EV13" s="55" t="s">
        <v>50</v>
      </c>
      <c r="EW13" s="34">
        <f t="shared" si="100"/>
        <v>12</v>
      </c>
      <c r="EX13" s="35">
        <f t="shared" si="101"/>
        <v>0</v>
      </c>
      <c r="EY13" s="33" t="s">
        <v>53</v>
      </c>
      <c r="EZ13" s="34">
        <f t="shared" si="102"/>
        <v>0</v>
      </c>
      <c r="FA13" s="35">
        <f t="shared" si="103"/>
        <v>0</v>
      </c>
      <c r="FB13" s="33" t="s">
        <v>60</v>
      </c>
      <c r="FC13" s="34">
        <f t="shared" si="104"/>
        <v>0</v>
      </c>
      <c r="FD13" s="35">
        <f t="shared" si="105"/>
        <v>0</v>
      </c>
      <c r="FE13" s="33" t="s">
        <v>64</v>
      </c>
      <c r="FF13" s="34">
        <f t="shared" si="106"/>
        <v>0</v>
      </c>
      <c r="FG13" s="35">
        <f t="shared" si="107"/>
        <v>0</v>
      </c>
      <c r="FH13" s="33" t="s">
        <v>68</v>
      </c>
      <c r="FI13" s="34">
        <f t="shared" si="108"/>
        <v>12</v>
      </c>
      <c r="FJ13" s="35">
        <f t="shared" si="109"/>
        <v>0</v>
      </c>
      <c r="FK13" s="33" t="s">
        <v>92</v>
      </c>
      <c r="FL13" s="34">
        <f t="shared" si="110"/>
        <v>0</v>
      </c>
      <c r="FM13" s="35">
        <f t="shared" si="111"/>
        <v>0</v>
      </c>
      <c r="FN13" s="33" t="s">
        <v>96</v>
      </c>
      <c r="FO13" s="34">
        <f t="shared" si="112"/>
        <v>0</v>
      </c>
      <c r="FP13" s="35">
        <f t="shared" si="113"/>
        <v>0</v>
      </c>
      <c r="FQ13" s="60" t="s">
        <v>45</v>
      </c>
      <c r="FR13" s="61">
        <f t="shared" si="114"/>
        <v>15</v>
      </c>
      <c r="FS13" s="62">
        <f t="shared" si="115"/>
        <v>0</v>
      </c>
      <c r="FT13" s="63" t="s">
        <v>53</v>
      </c>
      <c r="FU13" s="61">
        <f t="shared" si="116"/>
        <v>0</v>
      </c>
      <c r="FV13" s="62">
        <f t="shared" si="117"/>
        <v>0</v>
      </c>
      <c r="FW13" s="63" t="s">
        <v>68</v>
      </c>
      <c r="FX13" s="61">
        <f t="shared" si="118"/>
        <v>15</v>
      </c>
      <c r="FY13" s="62">
        <f t="shared" si="119"/>
        <v>0</v>
      </c>
      <c r="FZ13" s="63" t="s">
        <v>92</v>
      </c>
      <c r="GA13" s="61">
        <f t="shared" si="120"/>
        <v>0</v>
      </c>
      <c r="GB13" s="62">
        <f t="shared" si="121"/>
        <v>0</v>
      </c>
      <c r="GC13" s="67" t="s">
        <v>45</v>
      </c>
      <c r="GD13" s="68">
        <f t="shared" si="122"/>
        <v>25</v>
      </c>
      <c r="GE13" s="69">
        <f t="shared" si="123"/>
        <v>0</v>
      </c>
      <c r="GF13" s="67" t="s">
        <v>68</v>
      </c>
      <c r="GG13" s="68">
        <f t="shared" si="124"/>
        <v>0</v>
      </c>
      <c r="GH13" s="69">
        <f t="shared" si="125"/>
        <v>0</v>
      </c>
      <c r="GI13" s="73" t="s">
        <v>45</v>
      </c>
      <c r="GJ13" s="74">
        <f t="shared" si="126"/>
        <v>50</v>
      </c>
      <c r="GK13" s="75">
        <f t="shared" si="127"/>
        <v>0</v>
      </c>
    </row>
    <row r="14" spans="1:193" ht="10.5" customHeight="1">
      <c r="A14" s="287" t="s">
        <v>223</v>
      </c>
      <c r="B14" s="286" t="s">
        <v>222</v>
      </c>
      <c r="C14" s="254" t="str">
        <f t="shared" si="0"/>
        <v>Ohio State</v>
      </c>
      <c r="D14" s="76">
        <f t="shared" si="1"/>
        <v>494</v>
      </c>
      <c r="E14" s="39" t="s">
        <v>45</v>
      </c>
      <c r="F14" s="40">
        <f t="shared" si="2"/>
        <v>8</v>
      </c>
      <c r="G14" s="41">
        <f t="shared" si="3"/>
        <v>0</v>
      </c>
      <c r="H14" s="39" t="s">
        <v>84</v>
      </c>
      <c r="I14" s="40">
        <f t="shared" si="4"/>
        <v>8</v>
      </c>
      <c r="J14" s="41">
        <f t="shared" si="5"/>
        <v>6</v>
      </c>
      <c r="K14" s="39" t="s">
        <v>85</v>
      </c>
      <c r="L14" s="40">
        <f t="shared" si="6"/>
        <v>0</v>
      </c>
      <c r="M14" s="41">
        <f t="shared" si="7"/>
        <v>0</v>
      </c>
      <c r="N14" s="39" t="s">
        <v>48</v>
      </c>
      <c r="O14" s="40">
        <f t="shared" si="8"/>
        <v>8</v>
      </c>
      <c r="P14" s="41">
        <f t="shared" si="9"/>
        <v>1</v>
      </c>
      <c r="Q14" s="39" t="s">
        <v>49</v>
      </c>
      <c r="R14" s="40">
        <f t="shared" si="10"/>
        <v>0</v>
      </c>
      <c r="S14" s="41">
        <f t="shared" si="11"/>
        <v>0</v>
      </c>
      <c r="T14" s="39" t="s">
        <v>50</v>
      </c>
      <c r="U14" s="40">
        <f t="shared" si="12"/>
        <v>8</v>
      </c>
      <c r="V14" s="41">
        <f t="shared" si="13"/>
        <v>0</v>
      </c>
      <c r="W14" s="39" t="s">
        <v>88</v>
      </c>
      <c r="X14" s="40">
        <f t="shared" si="14"/>
        <v>8</v>
      </c>
      <c r="Y14" s="41">
        <f t="shared" si="15"/>
        <v>10</v>
      </c>
      <c r="Z14" s="39" t="s">
        <v>52</v>
      </c>
      <c r="AA14" s="40">
        <f t="shared" si="16"/>
        <v>0</v>
      </c>
      <c r="AB14" s="41">
        <f t="shared" si="17"/>
        <v>0</v>
      </c>
      <c r="AC14" s="39" t="s">
        <v>53</v>
      </c>
      <c r="AD14" s="40">
        <f t="shared" si="18"/>
        <v>8</v>
      </c>
      <c r="AE14" s="41">
        <f t="shared" si="19"/>
        <v>0</v>
      </c>
      <c r="AF14" s="39" t="s">
        <v>54</v>
      </c>
      <c r="AG14" s="40">
        <f t="shared" si="20"/>
        <v>8</v>
      </c>
      <c r="AH14" s="41">
        <f t="shared" si="21"/>
        <v>8</v>
      </c>
      <c r="AI14" s="39" t="s">
        <v>55</v>
      </c>
      <c r="AJ14" s="40">
        <f t="shared" si="22"/>
        <v>0</v>
      </c>
      <c r="AK14" s="41">
        <f t="shared" si="23"/>
        <v>0</v>
      </c>
      <c r="AL14" s="39" t="s">
        <v>56</v>
      </c>
      <c r="AM14" s="40">
        <f t="shared" si="24"/>
        <v>8</v>
      </c>
      <c r="AN14" s="41">
        <f t="shared" si="25"/>
        <v>1</v>
      </c>
      <c r="AO14" s="39" t="s">
        <v>57</v>
      </c>
      <c r="AP14" s="40">
        <f t="shared" si="26"/>
        <v>8</v>
      </c>
      <c r="AQ14" s="41">
        <f t="shared" si="27"/>
        <v>3</v>
      </c>
      <c r="AR14" s="39" t="s">
        <v>58</v>
      </c>
      <c r="AS14" s="40">
        <f t="shared" si="28"/>
        <v>8</v>
      </c>
      <c r="AT14" s="41">
        <f t="shared" si="29"/>
        <v>0</v>
      </c>
      <c r="AU14" s="39" t="s">
        <v>77</v>
      </c>
      <c r="AV14" s="40">
        <f t="shared" si="30"/>
        <v>8</v>
      </c>
      <c r="AW14" s="41">
        <f t="shared" si="31"/>
        <v>5</v>
      </c>
      <c r="AX14" s="39" t="s">
        <v>60</v>
      </c>
      <c r="AY14" s="40">
        <f t="shared" si="32"/>
        <v>0</v>
      </c>
      <c r="AZ14" s="41">
        <f t="shared" si="33"/>
        <v>0</v>
      </c>
      <c r="BA14" s="39" t="s">
        <v>61</v>
      </c>
      <c r="BB14" s="40">
        <f t="shared" si="34"/>
        <v>8</v>
      </c>
      <c r="BC14" s="41">
        <f t="shared" si="35"/>
        <v>0</v>
      </c>
      <c r="BD14" s="39" t="s">
        <v>62</v>
      </c>
      <c r="BE14" s="40">
        <f t="shared" si="36"/>
        <v>8</v>
      </c>
      <c r="BF14" s="41">
        <f t="shared" si="37"/>
        <v>6</v>
      </c>
      <c r="BG14" s="39" t="s">
        <v>63</v>
      </c>
      <c r="BH14" s="40">
        <f t="shared" si="38"/>
        <v>8</v>
      </c>
      <c r="BI14" s="41">
        <f t="shared" si="39"/>
        <v>2</v>
      </c>
      <c r="BJ14" s="39" t="s">
        <v>64</v>
      </c>
      <c r="BK14" s="40">
        <f t="shared" si="40"/>
        <v>8</v>
      </c>
      <c r="BL14" s="41">
        <f t="shared" si="41"/>
        <v>1</v>
      </c>
      <c r="BM14" s="39" t="s">
        <v>65</v>
      </c>
      <c r="BN14" s="40">
        <f t="shared" si="42"/>
        <v>8</v>
      </c>
      <c r="BO14" s="41">
        <f t="shared" si="43"/>
        <v>3</v>
      </c>
      <c r="BP14" s="39" t="s">
        <v>160</v>
      </c>
      <c r="BQ14" s="40">
        <f t="shared" si="44"/>
        <v>0</v>
      </c>
      <c r="BR14" s="41">
        <f t="shared" si="45"/>
        <v>0</v>
      </c>
      <c r="BS14" s="39" t="s">
        <v>67</v>
      </c>
      <c r="BT14" s="40">
        <f t="shared" si="46"/>
        <v>0</v>
      </c>
      <c r="BU14" s="41">
        <f t="shared" si="47"/>
        <v>0</v>
      </c>
      <c r="BV14" s="39" t="s">
        <v>68</v>
      </c>
      <c r="BW14" s="40">
        <f t="shared" si="48"/>
        <v>8</v>
      </c>
      <c r="BX14" s="41">
        <f t="shared" si="49"/>
        <v>0</v>
      </c>
      <c r="BY14" s="39" t="s">
        <v>69</v>
      </c>
      <c r="BZ14" s="40">
        <f t="shared" si="50"/>
        <v>8</v>
      </c>
      <c r="CA14" s="41">
        <f t="shared" si="51"/>
        <v>0</v>
      </c>
      <c r="CB14" s="39" t="s">
        <v>92</v>
      </c>
      <c r="CC14" s="40">
        <f t="shared" si="52"/>
        <v>8</v>
      </c>
      <c r="CD14" s="41">
        <f t="shared" si="53"/>
        <v>6</v>
      </c>
      <c r="CE14" s="39" t="s">
        <v>71</v>
      </c>
      <c r="CF14" s="40">
        <f t="shared" si="54"/>
        <v>0</v>
      </c>
      <c r="CG14" s="41">
        <f t="shared" si="55"/>
        <v>0</v>
      </c>
      <c r="CH14" s="39" t="s">
        <v>72</v>
      </c>
      <c r="CI14" s="40">
        <f t="shared" si="56"/>
        <v>0</v>
      </c>
      <c r="CJ14" s="41">
        <f t="shared" si="57"/>
        <v>0</v>
      </c>
      <c r="CK14" s="39" t="s">
        <v>73</v>
      </c>
      <c r="CL14" s="40">
        <f t="shared" si="58"/>
        <v>8</v>
      </c>
      <c r="CM14" s="41">
        <f t="shared" si="59"/>
        <v>12</v>
      </c>
      <c r="CN14" s="39" t="s">
        <v>74</v>
      </c>
      <c r="CO14" s="40">
        <f t="shared" si="60"/>
        <v>8</v>
      </c>
      <c r="CP14" s="41">
        <f t="shared" si="61"/>
        <v>0</v>
      </c>
      <c r="CQ14" s="39" t="s">
        <v>75</v>
      </c>
      <c r="CR14" s="40">
        <f t="shared" si="62"/>
        <v>8</v>
      </c>
      <c r="CS14" s="41">
        <f t="shared" si="63"/>
        <v>10</v>
      </c>
      <c r="CT14" s="39" t="s">
        <v>76</v>
      </c>
      <c r="CU14" s="40">
        <f t="shared" si="64"/>
        <v>8</v>
      </c>
      <c r="CV14" s="44">
        <f t="shared" si="65"/>
        <v>0</v>
      </c>
      <c r="CW14" s="50" t="s">
        <v>45</v>
      </c>
      <c r="CX14" s="51">
        <f t="shared" si="66"/>
        <v>10</v>
      </c>
      <c r="CY14" s="52">
        <f t="shared" si="67"/>
        <v>0</v>
      </c>
      <c r="CZ14" s="50" t="s">
        <v>85</v>
      </c>
      <c r="DA14" s="51">
        <f t="shared" si="68"/>
        <v>0</v>
      </c>
      <c r="DB14" s="52">
        <f t="shared" si="69"/>
        <v>0</v>
      </c>
      <c r="DC14" s="50" t="s">
        <v>49</v>
      </c>
      <c r="DD14" s="51">
        <f t="shared" si="70"/>
        <v>0</v>
      </c>
      <c r="DE14" s="52">
        <f t="shared" si="71"/>
        <v>0</v>
      </c>
      <c r="DF14" s="50" t="s">
        <v>88</v>
      </c>
      <c r="DG14" s="51">
        <f t="shared" si="72"/>
        <v>10</v>
      </c>
      <c r="DH14" s="53">
        <f t="shared" si="73"/>
        <v>10</v>
      </c>
      <c r="DI14" s="50" t="s">
        <v>53</v>
      </c>
      <c r="DJ14" s="51">
        <f t="shared" si="74"/>
        <v>10</v>
      </c>
      <c r="DK14" s="52">
        <f t="shared" si="75"/>
        <v>0</v>
      </c>
      <c r="DL14" s="50" t="s">
        <v>56</v>
      </c>
      <c r="DM14" s="51">
        <f t="shared" si="76"/>
        <v>10</v>
      </c>
      <c r="DN14" s="53">
        <f t="shared" si="77"/>
        <v>1</v>
      </c>
      <c r="DO14" s="50" t="s">
        <v>58</v>
      </c>
      <c r="DP14" s="51">
        <f t="shared" si="78"/>
        <v>10</v>
      </c>
      <c r="DQ14" s="52">
        <f t="shared" si="79"/>
        <v>0</v>
      </c>
      <c r="DR14" s="50" t="s">
        <v>60</v>
      </c>
      <c r="DS14" s="51">
        <f t="shared" si="80"/>
        <v>0</v>
      </c>
      <c r="DT14" s="52">
        <f t="shared" si="81"/>
        <v>0</v>
      </c>
      <c r="DU14" s="50" t="s">
        <v>61</v>
      </c>
      <c r="DV14" s="51">
        <f t="shared" si="82"/>
        <v>10</v>
      </c>
      <c r="DW14" s="53">
        <f t="shared" si="83"/>
        <v>0</v>
      </c>
      <c r="DX14" s="50" t="s">
        <v>64</v>
      </c>
      <c r="DY14" s="51">
        <f t="shared" si="84"/>
        <v>10</v>
      </c>
      <c r="DZ14" s="52">
        <f t="shared" si="85"/>
        <v>2</v>
      </c>
      <c r="EA14" s="50" t="s">
        <v>65</v>
      </c>
      <c r="EB14" s="51">
        <f t="shared" si="86"/>
        <v>10</v>
      </c>
      <c r="EC14" s="52">
        <f t="shared" si="87"/>
        <v>3</v>
      </c>
      <c r="ED14" s="50" t="s">
        <v>68</v>
      </c>
      <c r="EE14" s="51">
        <f t="shared" si="88"/>
        <v>10</v>
      </c>
      <c r="EF14" s="53">
        <f t="shared" si="89"/>
        <v>0</v>
      </c>
      <c r="EG14" s="50" t="s">
        <v>69</v>
      </c>
      <c r="EH14" s="51">
        <f t="shared" si="90"/>
        <v>10</v>
      </c>
      <c r="EI14" s="52">
        <f t="shared" si="91"/>
        <v>0</v>
      </c>
      <c r="EJ14" s="50" t="s">
        <v>71</v>
      </c>
      <c r="EK14" s="51">
        <f t="shared" si="92"/>
        <v>0</v>
      </c>
      <c r="EL14" s="52">
        <f t="shared" si="93"/>
        <v>0</v>
      </c>
      <c r="EM14" s="50" t="s">
        <v>74</v>
      </c>
      <c r="EN14" s="51">
        <f t="shared" si="94"/>
        <v>0</v>
      </c>
      <c r="EO14" s="52">
        <f t="shared" si="95"/>
        <v>0</v>
      </c>
      <c r="EP14" s="50" t="s">
        <v>76</v>
      </c>
      <c r="EQ14" s="51">
        <f t="shared" si="96"/>
        <v>10</v>
      </c>
      <c r="ER14" s="52">
        <f t="shared" si="97"/>
        <v>0</v>
      </c>
      <c r="ES14" s="33" t="s">
        <v>45</v>
      </c>
      <c r="ET14" s="34">
        <f t="shared" si="98"/>
        <v>12</v>
      </c>
      <c r="EU14" s="35">
        <f t="shared" si="99"/>
        <v>0</v>
      </c>
      <c r="EV14" s="55" t="s">
        <v>49</v>
      </c>
      <c r="EW14" s="34">
        <f t="shared" si="100"/>
        <v>0</v>
      </c>
      <c r="EX14" s="35">
        <f t="shared" si="101"/>
        <v>0</v>
      </c>
      <c r="EY14" s="33" t="s">
        <v>56</v>
      </c>
      <c r="EZ14" s="34">
        <f t="shared" si="102"/>
        <v>12</v>
      </c>
      <c r="FA14" s="35">
        <f t="shared" si="103"/>
        <v>1</v>
      </c>
      <c r="FB14" s="33" t="s">
        <v>58</v>
      </c>
      <c r="FC14" s="34">
        <f t="shared" si="104"/>
        <v>0</v>
      </c>
      <c r="FD14" s="35">
        <f t="shared" si="105"/>
        <v>0</v>
      </c>
      <c r="FE14" s="33" t="s">
        <v>64</v>
      </c>
      <c r="FF14" s="34">
        <f t="shared" si="106"/>
        <v>0</v>
      </c>
      <c r="FG14" s="35">
        <f t="shared" si="107"/>
        <v>0</v>
      </c>
      <c r="FH14" s="33" t="s">
        <v>68</v>
      </c>
      <c r="FI14" s="34">
        <f t="shared" si="108"/>
        <v>12</v>
      </c>
      <c r="FJ14" s="35">
        <f t="shared" si="109"/>
        <v>0</v>
      </c>
      <c r="FK14" s="33" t="s">
        <v>71</v>
      </c>
      <c r="FL14" s="34">
        <f t="shared" si="110"/>
        <v>0</v>
      </c>
      <c r="FM14" s="35">
        <f t="shared" si="111"/>
        <v>0</v>
      </c>
      <c r="FN14" s="33" t="s">
        <v>76</v>
      </c>
      <c r="FO14" s="34">
        <f t="shared" si="112"/>
        <v>12</v>
      </c>
      <c r="FP14" s="35">
        <f t="shared" si="113"/>
        <v>0</v>
      </c>
      <c r="FQ14" s="60" t="s">
        <v>45</v>
      </c>
      <c r="FR14" s="61">
        <f t="shared" si="114"/>
        <v>15</v>
      </c>
      <c r="FS14" s="62">
        <f t="shared" si="115"/>
        <v>0</v>
      </c>
      <c r="FT14" s="63" t="s">
        <v>56</v>
      </c>
      <c r="FU14" s="61">
        <f t="shared" si="116"/>
        <v>15</v>
      </c>
      <c r="FV14" s="62">
        <f t="shared" si="117"/>
        <v>1</v>
      </c>
      <c r="FW14" s="63" t="s">
        <v>68</v>
      </c>
      <c r="FX14" s="61">
        <f t="shared" si="118"/>
        <v>15</v>
      </c>
      <c r="FY14" s="62">
        <f t="shared" si="119"/>
        <v>0</v>
      </c>
      <c r="FZ14" s="63" t="s">
        <v>76</v>
      </c>
      <c r="GA14" s="61">
        <f t="shared" si="120"/>
        <v>15</v>
      </c>
      <c r="GB14" s="62">
        <f t="shared" si="121"/>
        <v>0</v>
      </c>
      <c r="GC14" s="67" t="s">
        <v>56</v>
      </c>
      <c r="GD14" s="68">
        <f t="shared" si="122"/>
        <v>0</v>
      </c>
      <c r="GE14" s="69">
        <f t="shared" si="123"/>
        <v>0</v>
      </c>
      <c r="GF14" s="67" t="s">
        <v>68</v>
      </c>
      <c r="GG14" s="68">
        <f t="shared" si="124"/>
        <v>0</v>
      </c>
      <c r="GH14" s="69">
        <f t="shared" si="125"/>
        <v>0</v>
      </c>
      <c r="GI14" s="73" t="s">
        <v>68</v>
      </c>
      <c r="GJ14" s="74">
        <f t="shared" si="126"/>
        <v>0</v>
      </c>
      <c r="GK14" s="75">
        <f t="shared" si="127"/>
        <v>0</v>
      </c>
    </row>
    <row r="15" spans="1:193" ht="10.5" customHeight="1">
      <c r="A15" s="287" t="s">
        <v>145</v>
      </c>
      <c r="B15" s="286" t="s">
        <v>150</v>
      </c>
      <c r="C15" s="245" t="str">
        <f t="shared" si="0"/>
        <v>Kentucky</v>
      </c>
      <c r="D15" s="76">
        <f t="shared" si="1"/>
        <v>492</v>
      </c>
      <c r="E15" s="39" t="s">
        <v>45</v>
      </c>
      <c r="F15" s="40">
        <f t="shared" si="2"/>
        <v>8</v>
      </c>
      <c r="G15" s="41">
        <f t="shared" si="3"/>
        <v>0</v>
      </c>
      <c r="H15" s="39" t="s">
        <v>46</v>
      </c>
      <c r="I15" s="40">
        <f t="shared" si="4"/>
        <v>0</v>
      </c>
      <c r="J15" s="41">
        <f t="shared" si="5"/>
        <v>0</v>
      </c>
      <c r="K15" s="39" t="s">
        <v>85</v>
      </c>
      <c r="L15" s="40">
        <f t="shared" si="6"/>
        <v>0</v>
      </c>
      <c r="M15" s="41">
        <f t="shared" si="7"/>
        <v>0</v>
      </c>
      <c r="N15" s="39" t="s">
        <v>48</v>
      </c>
      <c r="O15" s="40">
        <f t="shared" si="8"/>
        <v>8</v>
      </c>
      <c r="P15" s="41">
        <f t="shared" si="9"/>
        <v>1</v>
      </c>
      <c r="Q15" s="39" t="s">
        <v>49</v>
      </c>
      <c r="R15" s="40">
        <f t="shared" si="10"/>
        <v>0</v>
      </c>
      <c r="S15" s="41">
        <f t="shared" si="11"/>
        <v>0</v>
      </c>
      <c r="T15" s="39" t="s">
        <v>50</v>
      </c>
      <c r="U15" s="40">
        <f t="shared" si="12"/>
        <v>8</v>
      </c>
      <c r="V15" s="41">
        <f t="shared" si="13"/>
        <v>0</v>
      </c>
      <c r="W15" s="39" t="s">
        <v>51</v>
      </c>
      <c r="X15" s="40">
        <f t="shared" si="14"/>
        <v>0</v>
      </c>
      <c r="Y15" s="41">
        <f t="shared" si="15"/>
        <v>0</v>
      </c>
      <c r="Z15" s="39" t="s">
        <v>52</v>
      </c>
      <c r="AA15" s="40">
        <f t="shared" si="16"/>
        <v>0</v>
      </c>
      <c r="AB15" s="41">
        <f t="shared" si="17"/>
        <v>0</v>
      </c>
      <c r="AC15" s="39" t="s">
        <v>53</v>
      </c>
      <c r="AD15" s="40">
        <f t="shared" si="18"/>
        <v>8</v>
      </c>
      <c r="AE15" s="41">
        <f t="shared" si="19"/>
        <v>0</v>
      </c>
      <c r="AF15" s="39" t="s">
        <v>54</v>
      </c>
      <c r="AG15" s="40">
        <f t="shared" si="20"/>
        <v>8</v>
      </c>
      <c r="AH15" s="41">
        <f t="shared" si="21"/>
        <v>8</v>
      </c>
      <c r="AI15" s="39" t="s">
        <v>90</v>
      </c>
      <c r="AJ15" s="40">
        <f t="shared" si="22"/>
        <v>8</v>
      </c>
      <c r="AK15" s="41">
        <f t="shared" si="23"/>
        <v>2</v>
      </c>
      <c r="AL15" s="39" t="s">
        <v>56</v>
      </c>
      <c r="AM15" s="40">
        <f t="shared" si="24"/>
        <v>8</v>
      </c>
      <c r="AN15" s="41">
        <f t="shared" si="25"/>
        <v>1</v>
      </c>
      <c r="AO15" s="39" t="s">
        <v>57</v>
      </c>
      <c r="AP15" s="40">
        <f t="shared" si="26"/>
        <v>8</v>
      </c>
      <c r="AQ15" s="41">
        <f t="shared" si="27"/>
        <v>3</v>
      </c>
      <c r="AR15" s="39" t="s">
        <v>58</v>
      </c>
      <c r="AS15" s="40">
        <f t="shared" si="28"/>
        <v>8</v>
      </c>
      <c r="AT15" s="41">
        <f t="shared" si="29"/>
        <v>0</v>
      </c>
      <c r="AU15" s="39" t="s">
        <v>77</v>
      </c>
      <c r="AV15" s="40">
        <f t="shared" si="30"/>
        <v>8</v>
      </c>
      <c r="AW15" s="41">
        <f t="shared" si="31"/>
        <v>5</v>
      </c>
      <c r="AX15" s="39" t="s">
        <v>60</v>
      </c>
      <c r="AY15" s="40">
        <f t="shared" si="32"/>
        <v>0</v>
      </c>
      <c r="AZ15" s="41">
        <f t="shared" si="33"/>
        <v>0</v>
      </c>
      <c r="BA15" s="39" t="s">
        <v>61</v>
      </c>
      <c r="BB15" s="40">
        <f t="shared" si="34"/>
        <v>8</v>
      </c>
      <c r="BC15" s="41">
        <f t="shared" si="35"/>
        <v>0</v>
      </c>
      <c r="BD15" s="39" t="s">
        <v>62</v>
      </c>
      <c r="BE15" s="40">
        <f t="shared" si="36"/>
        <v>8</v>
      </c>
      <c r="BF15" s="41">
        <f t="shared" si="37"/>
        <v>6</v>
      </c>
      <c r="BG15" s="39" t="s">
        <v>63</v>
      </c>
      <c r="BH15" s="40">
        <f t="shared" si="38"/>
        <v>8</v>
      </c>
      <c r="BI15" s="41">
        <f t="shared" si="39"/>
        <v>2</v>
      </c>
      <c r="BJ15" s="39" t="s">
        <v>64</v>
      </c>
      <c r="BK15" s="40">
        <f t="shared" si="40"/>
        <v>8</v>
      </c>
      <c r="BL15" s="41">
        <f t="shared" si="41"/>
        <v>1</v>
      </c>
      <c r="BM15" s="39" t="s">
        <v>65</v>
      </c>
      <c r="BN15" s="40">
        <f t="shared" si="42"/>
        <v>8</v>
      </c>
      <c r="BO15" s="41">
        <f t="shared" si="43"/>
        <v>3</v>
      </c>
      <c r="BP15" s="39" t="s">
        <v>66</v>
      </c>
      <c r="BQ15" s="40">
        <f t="shared" si="44"/>
        <v>8</v>
      </c>
      <c r="BR15" s="41">
        <f t="shared" si="45"/>
        <v>0</v>
      </c>
      <c r="BS15" s="39" t="s">
        <v>113</v>
      </c>
      <c r="BT15" s="40">
        <f t="shared" si="46"/>
        <v>8</v>
      </c>
      <c r="BU15" s="41">
        <f t="shared" si="47"/>
        <v>5</v>
      </c>
      <c r="BV15" s="39" t="s">
        <v>68</v>
      </c>
      <c r="BW15" s="40">
        <f t="shared" si="48"/>
        <v>8</v>
      </c>
      <c r="BX15" s="41">
        <f t="shared" si="49"/>
        <v>0</v>
      </c>
      <c r="BY15" s="39" t="s">
        <v>69</v>
      </c>
      <c r="BZ15" s="40">
        <f t="shared" si="50"/>
        <v>8</v>
      </c>
      <c r="CA15" s="41">
        <f t="shared" si="51"/>
        <v>0</v>
      </c>
      <c r="CB15" s="39" t="s">
        <v>92</v>
      </c>
      <c r="CC15" s="40">
        <f t="shared" si="52"/>
        <v>8</v>
      </c>
      <c r="CD15" s="41">
        <f t="shared" si="53"/>
        <v>6</v>
      </c>
      <c r="CE15" s="39" t="s">
        <v>71</v>
      </c>
      <c r="CF15" s="40">
        <f t="shared" si="54"/>
        <v>0</v>
      </c>
      <c r="CG15" s="41">
        <f t="shared" si="55"/>
        <v>0</v>
      </c>
      <c r="CH15" s="39" t="s">
        <v>72</v>
      </c>
      <c r="CI15" s="40">
        <f t="shared" si="56"/>
        <v>0</v>
      </c>
      <c r="CJ15" s="41">
        <f t="shared" si="57"/>
        <v>0</v>
      </c>
      <c r="CK15" s="39" t="s">
        <v>73</v>
      </c>
      <c r="CL15" s="40">
        <f t="shared" si="58"/>
        <v>8</v>
      </c>
      <c r="CM15" s="41">
        <f t="shared" si="59"/>
        <v>12</v>
      </c>
      <c r="CN15" s="39" t="s">
        <v>74</v>
      </c>
      <c r="CO15" s="40">
        <f t="shared" si="60"/>
        <v>8</v>
      </c>
      <c r="CP15" s="41">
        <f t="shared" si="61"/>
        <v>0</v>
      </c>
      <c r="CQ15" s="39" t="s">
        <v>104</v>
      </c>
      <c r="CR15" s="40">
        <f t="shared" si="62"/>
        <v>0</v>
      </c>
      <c r="CS15" s="41">
        <f t="shared" si="63"/>
        <v>0</v>
      </c>
      <c r="CT15" s="39" t="s">
        <v>76</v>
      </c>
      <c r="CU15" s="40">
        <f t="shared" si="64"/>
        <v>8</v>
      </c>
      <c r="CV15" s="44">
        <f t="shared" si="65"/>
        <v>0</v>
      </c>
      <c r="CW15" s="50" t="s">
        <v>45</v>
      </c>
      <c r="CX15" s="51">
        <f t="shared" si="66"/>
        <v>10</v>
      </c>
      <c r="CY15" s="52">
        <f t="shared" si="67"/>
        <v>0</v>
      </c>
      <c r="CZ15" s="50" t="s">
        <v>48</v>
      </c>
      <c r="DA15" s="51">
        <f t="shared" si="68"/>
        <v>10</v>
      </c>
      <c r="DB15" s="52">
        <f t="shared" si="69"/>
        <v>1</v>
      </c>
      <c r="DC15" s="50" t="s">
        <v>50</v>
      </c>
      <c r="DD15" s="51">
        <f t="shared" si="70"/>
        <v>10</v>
      </c>
      <c r="DE15" s="52">
        <f t="shared" si="71"/>
        <v>0</v>
      </c>
      <c r="DF15" s="50" t="s">
        <v>52</v>
      </c>
      <c r="DG15" s="51">
        <f t="shared" si="72"/>
        <v>0</v>
      </c>
      <c r="DH15" s="53">
        <f t="shared" si="73"/>
        <v>0</v>
      </c>
      <c r="DI15" s="50" t="s">
        <v>53</v>
      </c>
      <c r="DJ15" s="51">
        <f t="shared" si="74"/>
        <v>10</v>
      </c>
      <c r="DK15" s="52">
        <f t="shared" si="75"/>
        <v>0</v>
      </c>
      <c r="DL15" s="50" t="s">
        <v>56</v>
      </c>
      <c r="DM15" s="51">
        <f t="shared" si="76"/>
        <v>10</v>
      </c>
      <c r="DN15" s="53">
        <f t="shared" si="77"/>
        <v>1</v>
      </c>
      <c r="DO15" s="50" t="s">
        <v>58</v>
      </c>
      <c r="DP15" s="51">
        <f t="shared" si="78"/>
        <v>10</v>
      </c>
      <c r="DQ15" s="52">
        <f t="shared" si="79"/>
        <v>0</v>
      </c>
      <c r="DR15" s="50" t="s">
        <v>60</v>
      </c>
      <c r="DS15" s="51">
        <f t="shared" si="80"/>
        <v>0</v>
      </c>
      <c r="DT15" s="52">
        <f t="shared" si="81"/>
        <v>0</v>
      </c>
      <c r="DU15" s="50" t="s">
        <v>61</v>
      </c>
      <c r="DV15" s="51">
        <f t="shared" si="82"/>
        <v>10</v>
      </c>
      <c r="DW15" s="53">
        <f t="shared" si="83"/>
        <v>0</v>
      </c>
      <c r="DX15" s="50" t="s">
        <v>63</v>
      </c>
      <c r="DY15" s="51">
        <f t="shared" si="84"/>
        <v>0</v>
      </c>
      <c r="DZ15" s="52">
        <f t="shared" si="85"/>
        <v>0</v>
      </c>
      <c r="EA15" s="50" t="s">
        <v>66</v>
      </c>
      <c r="EB15" s="51">
        <f t="shared" si="86"/>
        <v>0</v>
      </c>
      <c r="EC15" s="52">
        <f t="shared" si="87"/>
        <v>0</v>
      </c>
      <c r="ED15" s="50" t="s">
        <v>68</v>
      </c>
      <c r="EE15" s="51">
        <f t="shared" si="88"/>
        <v>10</v>
      </c>
      <c r="EF15" s="53">
        <f t="shared" si="89"/>
        <v>0</v>
      </c>
      <c r="EG15" s="50" t="s">
        <v>69</v>
      </c>
      <c r="EH15" s="51">
        <f t="shared" si="90"/>
        <v>10</v>
      </c>
      <c r="EI15" s="52">
        <f t="shared" si="91"/>
        <v>0</v>
      </c>
      <c r="EJ15" s="50" t="s">
        <v>72</v>
      </c>
      <c r="EK15" s="51">
        <f t="shared" si="92"/>
        <v>0</v>
      </c>
      <c r="EL15" s="52">
        <f t="shared" si="93"/>
        <v>0</v>
      </c>
      <c r="EM15" s="50" t="s">
        <v>74</v>
      </c>
      <c r="EN15" s="51">
        <f t="shared" si="94"/>
        <v>0</v>
      </c>
      <c r="EO15" s="52">
        <f t="shared" si="95"/>
        <v>0</v>
      </c>
      <c r="EP15" s="50" t="s">
        <v>76</v>
      </c>
      <c r="EQ15" s="51">
        <f t="shared" si="96"/>
        <v>10</v>
      </c>
      <c r="ER15" s="52">
        <f t="shared" si="97"/>
        <v>0</v>
      </c>
      <c r="ES15" s="33" t="s">
        <v>45</v>
      </c>
      <c r="ET15" s="34">
        <f t="shared" si="98"/>
        <v>12</v>
      </c>
      <c r="EU15" s="35">
        <f t="shared" si="99"/>
        <v>0</v>
      </c>
      <c r="EV15" s="55" t="s">
        <v>50</v>
      </c>
      <c r="EW15" s="34">
        <f t="shared" si="100"/>
        <v>12</v>
      </c>
      <c r="EX15" s="35">
        <f t="shared" si="101"/>
        <v>0</v>
      </c>
      <c r="EY15" s="33" t="s">
        <v>56</v>
      </c>
      <c r="EZ15" s="34">
        <f t="shared" si="102"/>
        <v>12</v>
      </c>
      <c r="FA15" s="35">
        <f t="shared" si="103"/>
        <v>1</v>
      </c>
      <c r="FB15" s="33" t="s">
        <v>60</v>
      </c>
      <c r="FC15" s="34">
        <f t="shared" si="104"/>
        <v>0</v>
      </c>
      <c r="FD15" s="35">
        <f t="shared" si="105"/>
        <v>0</v>
      </c>
      <c r="FE15" s="33" t="s">
        <v>63</v>
      </c>
      <c r="FF15" s="34">
        <f t="shared" si="106"/>
        <v>0</v>
      </c>
      <c r="FG15" s="35">
        <f t="shared" si="107"/>
        <v>0</v>
      </c>
      <c r="FH15" s="33" t="s">
        <v>66</v>
      </c>
      <c r="FI15" s="34">
        <f t="shared" si="108"/>
        <v>0</v>
      </c>
      <c r="FJ15" s="35">
        <f t="shared" si="109"/>
        <v>0</v>
      </c>
      <c r="FK15" s="33" t="s">
        <v>69</v>
      </c>
      <c r="FL15" s="34">
        <f t="shared" si="110"/>
        <v>12</v>
      </c>
      <c r="FM15" s="35">
        <f t="shared" si="111"/>
        <v>0</v>
      </c>
      <c r="FN15" s="33" t="s">
        <v>76</v>
      </c>
      <c r="FO15" s="34">
        <f t="shared" si="112"/>
        <v>12</v>
      </c>
      <c r="FP15" s="35">
        <f t="shared" si="113"/>
        <v>0</v>
      </c>
      <c r="FQ15" s="60" t="s">
        <v>45</v>
      </c>
      <c r="FR15" s="61">
        <f t="shared" si="114"/>
        <v>15</v>
      </c>
      <c r="FS15" s="62">
        <f t="shared" si="115"/>
        <v>0</v>
      </c>
      <c r="FT15" s="63" t="s">
        <v>60</v>
      </c>
      <c r="FU15" s="61">
        <f t="shared" si="116"/>
        <v>0</v>
      </c>
      <c r="FV15" s="62">
        <f t="shared" si="117"/>
        <v>0</v>
      </c>
      <c r="FW15" s="63" t="s">
        <v>63</v>
      </c>
      <c r="FX15" s="61">
        <f t="shared" si="118"/>
        <v>0</v>
      </c>
      <c r="FY15" s="62">
        <f t="shared" si="119"/>
        <v>0</v>
      </c>
      <c r="FZ15" s="63" t="s">
        <v>69</v>
      </c>
      <c r="GA15" s="61">
        <f t="shared" si="120"/>
        <v>0</v>
      </c>
      <c r="GB15" s="62">
        <f t="shared" si="121"/>
        <v>0</v>
      </c>
      <c r="GC15" s="67" t="s">
        <v>45</v>
      </c>
      <c r="GD15" s="68">
        <f t="shared" si="122"/>
        <v>25</v>
      </c>
      <c r="GE15" s="69">
        <f t="shared" si="123"/>
        <v>0</v>
      </c>
      <c r="GF15" s="67" t="s">
        <v>69</v>
      </c>
      <c r="GG15" s="68">
        <f t="shared" si="124"/>
        <v>0</v>
      </c>
      <c r="GH15" s="69">
        <f t="shared" si="125"/>
        <v>0</v>
      </c>
      <c r="GI15" s="73" t="s">
        <v>45</v>
      </c>
      <c r="GJ15" s="74">
        <f t="shared" si="126"/>
        <v>50</v>
      </c>
      <c r="GK15" s="75">
        <f t="shared" si="127"/>
        <v>0</v>
      </c>
    </row>
    <row r="16" spans="1:193" ht="10.5" customHeight="1">
      <c r="A16" s="287" t="s">
        <v>143</v>
      </c>
      <c r="B16" s="286" t="s">
        <v>142</v>
      </c>
      <c r="C16" s="245" t="str">
        <f t="shared" si="0"/>
        <v>Kentucky</v>
      </c>
      <c r="D16" s="76">
        <f t="shared" si="1"/>
        <v>491</v>
      </c>
      <c r="E16" s="39" t="s">
        <v>45</v>
      </c>
      <c r="F16" s="40">
        <f t="shared" si="2"/>
        <v>8</v>
      </c>
      <c r="G16" s="41">
        <f t="shared" si="3"/>
        <v>0</v>
      </c>
      <c r="H16" s="39" t="s">
        <v>46</v>
      </c>
      <c r="I16" s="40">
        <f t="shared" si="4"/>
        <v>0</v>
      </c>
      <c r="J16" s="41">
        <f t="shared" si="5"/>
        <v>0</v>
      </c>
      <c r="K16" s="39" t="s">
        <v>85</v>
      </c>
      <c r="L16" s="40">
        <f t="shared" si="6"/>
        <v>0</v>
      </c>
      <c r="M16" s="41">
        <f t="shared" si="7"/>
        <v>0</v>
      </c>
      <c r="N16" s="39" t="s">
        <v>48</v>
      </c>
      <c r="O16" s="40">
        <f t="shared" si="8"/>
        <v>8</v>
      </c>
      <c r="P16" s="41">
        <f t="shared" si="9"/>
        <v>1</v>
      </c>
      <c r="Q16" s="39" t="s">
        <v>87</v>
      </c>
      <c r="R16" s="40">
        <f t="shared" si="10"/>
        <v>8</v>
      </c>
      <c r="S16" s="41">
        <f t="shared" si="11"/>
        <v>12</v>
      </c>
      <c r="T16" s="39" t="s">
        <v>50</v>
      </c>
      <c r="U16" s="40">
        <f t="shared" si="12"/>
        <v>8</v>
      </c>
      <c r="V16" s="41">
        <f t="shared" si="13"/>
        <v>0</v>
      </c>
      <c r="W16" s="39" t="s">
        <v>88</v>
      </c>
      <c r="X16" s="40">
        <f t="shared" si="14"/>
        <v>8</v>
      </c>
      <c r="Y16" s="41">
        <f t="shared" si="15"/>
        <v>10</v>
      </c>
      <c r="Z16" s="39" t="s">
        <v>52</v>
      </c>
      <c r="AA16" s="40">
        <f t="shared" si="16"/>
        <v>0</v>
      </c>
      <c r="AB16" s="41">
        <f t="shared" si="17"/>
        <v>0</v>
      </c>
      <c r="AC16" s="39" t="s">
        <v>53</v>
      </c>
      <c r="AD16" s="40">
        <f t="shared" si="18"/>
        <v>8</v>
      </c>
      <c r="AE16" s="41">
        <f t="shared" si="19"/>
        <v>0</v>
      </c>
      <c r="AF16" s="39" t="s">
        <v>89</v>
      </c>
      <c r="AG16" s="40">
        <f t="shared" si="20"/>
        <v>0</v>
      </c>
      <c r="AH16" s="41">
        <f t="shared" si="21"/>
        <v>0</v>
      </c>
      <c r="AI16" s="39" t="s">
        <v>55</v>
      </c>
      <c r="AJ16" s="40">
        <f t="shared" si="22"/>
        <v>0</v>
      </c>
      <c r="AK16" s="41">
        <f t="shared" si="23"/>
        <v>0</v>
      </c>
      <c r="AL16" s="39" t="s">
        <v>56</v>
      </c>
      <c r="AM16" s="40">
        <f t="shared" si="24"/>
        <v>8</v>
      </c>
      <c r="AN16" s="41">
        <f t="shared" si="25"/>
        <v>1</v>
      </c>
      <c r="AO16" s="39" t="s">
        <v>57</v>
      </c>
      <c r="AP16" s="40">
        <f t="shared" si="26"/>
        <v>8</v>
      </c>
      <c r="AQ16" s="41">
        <f t="shared" si="27"/>
        <v>3</v>
      </c>
      <c r="AR16" s="39" t="s">
        <v>58</v>
      </c>
      <c r="AS16" s="40">
        <f t="shared" si="28"/>
        <v>8</v>
      </c>
      <c r="AT16" s="41">
        <f t="shared" si="29"/>
        <v>0</v>
      </c>
      <c r="AU16" s="39" t="s">
        <v>77</v>
      </c>
      <c r="AV16" s="40">
        <f t="shared" si="30"/>
        <v>8</v>
      </c>
      <c r="AW16" s="41">
        <f t="shared" si="31"/>
        <v>5</v>
      </c>
      <c r="AX16" s="39" t="s">
        <v>60</v>
      </c>
      <c r="AY16" s="40">
        <f t="shared" si="32"/>
        <v>0</v>
      </c>
      <c r="AZ16" s="41">
        <f t="shared" si="33"/>
        <v>0</v>
      </c>
      <c r="BA16" s="39" t="s">
        <v>61</v>
      </c>
      <c r="BB16" s="40">
        <f t="shared" si="34"/>
        <v>8</v>
      </c>
      <c r="BC16" s="41">
        <f t="shared" si="35"/>
        <v>0</v>
      </c>
      <c r="BD16" s="39" t="s">
        <v>62</v>
      </c>
      <c r="BE16" s="40">
        <f t="shared" si="36"/>
        <v>8</v>
      </c>
      <c r="BF16" s="41">
        <f t="shared" si="37"/>
        <v>6</v>
      </c>
      <c r="BG16" s="39" t="s">
        <v>63</v>
      </c>
      <c r="BH16" s="40">
        <f t="shared" si="38"/>
        <v>8</v>
      </c>
      <c r="BI16" s="41">
        <f t="shared" si="39"/>
        <v>2</v>
      </c>
      <c r="BJ16" s="39" t="s">
        <v>64</v>
      </c>
      <c r="BK16" s="40">
        <f t="shared" si="40"/>
        <v>8</v>
      </c>
      <c r="BL16" s="41">
        <f t="shared" si="41"/>
        <v>1</v>
      </c>
      <c r="BM16" s="39" t="s">
        <v>103</v>
      </c>
      <c r="BN16" s="40">
        <f t="shared" si="42"/>
        <v>0</v>
      </c>
      <c r="BO16" s="41">
        <f t="shared" si="43"/>
        <v>0</v>
      </c>
      <c r="BP16" s="39" t="s">
        <v>66</v>
      </c>
      <c r="BQ16" s="40">
        <f t="shared" si="44"/>
        <v>8</v>
      </c>
      <c r="BR16" s="41">
        <f t="shared" si="45"/>
        <v>0</v>
      </c>
      <c r="BS16" s="39" t="s">
        <v>113</v>
      </c>
      <c r="BT16" s="40">
        <f t="shared" si="46"/>
        <v>8</v>
      </c>
      <c r="BU16" s="41">
        <f t="shared" si="47"/>
        <v>5</v>
      </c>
      <c r="BV16" s="39" t="s">
        <v>68</v>
      </c>
      <c r="BW16" s="40">
        <f t="shared" si="48"/>
        <v>8</v>
      </c>
      <c r="BX16" s="41">
        <f t="shared" si="49"/>
        <v>0</v>
      </c>
      <c r="BY16" s="39" t="s">
        <v>69</v>
      </c>
      <c r="BZ16" s="40">
        <f t="shared" si="50"/>
        <v>8</v>
      </c>
      <c r="CA16" s="41">
        <f t="shared" si="51"/>
        <v>0</v>
      </c>
      <c r="CB16" s="39" t="s">
        <v>92</v>
      </c>
      <c r="CC16" s="40">
        <f t="shared" si="52"/>
        <v>8</v>
      </c>
      <c r="CD16" s="41">
        <f t="shared" si="53"/>
        <v>6</v>
      </c>
      <c r="CE16" s="39" t="s">
        <v>93</v>
      </c>
      <c r="CF16" s="40">
        <f t="shared" si="54"/>
        <v>8</v>
      </c>
      <c r="CG16" s="41">
        <f t="shared" si="55"/>
        <v>14</v>
      </c>
      <c r="CH16" s="39" t="s">
        <v>72</v>
      </c>
      <c r="CI16" s="40">
        <f t="shared" si="56"/>
        <v>0</v>
      </c>
      <c r="CJ16" s="41">
        <f t="shared" si="57"/>
        <v>0</v>
      </c>
      <c r="CK16" s="39" t="s">
        <v>73</v>
      </c>
      <c r="CL16" s="40">
        <f t="shared" si="58"/>
        <v>8</v>
      </c>
      <c r="CM16" s="41">
        <f t="shared" si="59"/>
        <v>12</v>
      </c>
      <c r="CN16" s="39" t="s">
        <v>74</v>
      </c>
      <c r="CO16" s="40">
        <f t="shared" si="60"/>
        <v>8</v>
      </c>
      <c r="CP16" s="41">
        <f t="shared" si="61"/>
        <v>0</v>
      </c>
      <c r="CQ16" s="39" t="s">
        <v>104</v>
      </c>
      <c r="CR16" s="40">
        <f t="shared" si="62"/>
        <v>0</v>
      </c>
      <c r="CS16" s="41">
        <f t="shared" si="63"/>
        <v>0</v>
      </c>
      <c r="CT16" s="39" t="s">
        <v>76</v>
      </c>
      <c r="CU16" s="40">
        <f t="shared" si="64"/>
        <v>8</v>
      </c>
      <c r="CV16" s="44">
        <f t="shared" si="65"/>
        <v>0</v>
      </c>
      <c r="CW16" s="50" t="s">
        <v>45</v>
      </c>
      <c r="CX16" s="51">
        <f t="shared" si="66"/>
        <v>10</v>
      </c>
      <c r="CY16" s="52">
        <f t="shared" si="67"/>
        <v>0</v>
      </c>
      <c r="CZ16" s="50" t="s">
        <v>85</v>
      </c>
      <c r="DA16" s="51">
        <f t="shared" si="68"/>
        <v>0</v>
      </c>
      <c r="DB16" s="52">
        <f t="shared" si="69"/>
        <v>0</v>
      </c>
      <c r="DC16" s="50" t="s">
        <v>50</v>
      </c>
      <c r="DD16" s="51">
        <f t="shared" si="70"/>
        <v>10</v>
      </c>
      <c r="DE16" s="52">
        <f t="shared" si="71"/>
        <v>0</v>
      </c>
      <c r="DF16" s="50" t="s">
        <v>52</v>
      </c>
      <c r="DG16" s="51">
        <f t="shared" si="72"/>
        <v>0</v>
      </c>
      <c r="DH16" s="53">
        <f t="shared" si="73"/>
        <v>0</v>
      </c>
      <c r="DI16" s="50" t="s">
        <v>53</v>
      </c>
      <c r="DJ16" s="51">
        <f t="shared" si="74"/>
        <v>10</v>
      </c>
      <c r="DK16" s="52">
        <f t="shared" si="75"/>
        <v>0</v>
      </c>
      <c r="DL16" s="50" t="s">
        <v>56</v>
      </c>
      <c r="DM16" s="51">
        <f t="shared" si="76"/>
        <v>10</v>
      </c>
      <c r="DN16" s="53">
        <f t="shared" si="77"/>
        <v>1</v>
      </c>
      <c r="DO16" s="50" t="s">
        <v>58</v>
      </c>
      <c r="DP16" s="51">
        <f t="shared" si="78"/>
        <v>10</v>
      </c>
      <c r="DQ16" s="52">
        <f t="shared" si="79"/>
        <v>0</v>
      </c>
      <c r="DR16" s="50" t="s">
        <v>60</v>
      </c>
      <c r="DS16" s="51">
        <f t="shared" si="80"/>
        <v>0</v>
      </c>
      <c r="DT16" s="52">
        <f t="shared" si="81"/>
        <v>0</v>
      </c>
      <c r="DU16" s="50" t="s">
        <v>61</v>
      </c>
      <c r="DV16" s="51">
        <f t="shared" si="82"/>
        <v>10</v>
      </c>
      <c r="DW16" s="53">
        <f t="shared" si="83"/>
        <v>0</v>
      </c>
      <c r="DX16" s="50" t="s">
        <v>63</v>
      </c>
      <c r="DY16" s="51">
        <f t="shared" si="84"/>
        <v>0</v>
      </c>
      <c r="DZ16" s="52">
        <f t="shared" si="85"/>
        <v>0</v>
      </c>
      <c r="EA16" s="50" t="s">
        <v>66</v>
      </c>
      <c r="EB16" s="51">
        <f t="shared" si="86"/>
        <v>0</v>
      </c>
      <c r="EC16" s="52">
        <f t="shared" si="87"/>
        <v>0</v>
      </c>
      <c r="ED16" s="50" t="s">
        <v>68</v>
      </c>
      <c r="EE16" s="51">
        <f t="shared" si="88"/>
        <v>10</v>
      </c>
      <c r="EF16" s="53">
        <f t="shared" si="89"/>
        <v>0</v>
      </c>
      <c r="EG16" s="50" t="s">
        <v>69</v>
      </c>
      <c r="EH16" s="51">
        <f t="shared" si="90"/>
        <v>10</v>
      </c>
      <c r="EI16" s="52">
        <f t="shared" si="91"/>
        <v>0</v>
      </c>
      <c r="EJ16" s="50" t="s">
        <v>72</v>
      </c>
      <c r="EK16" s="51">
        <f t="shared" si="92"/>
        <v>0</v>
      </c>
      <c r="EL16" s="52">
        <f t="shared" si="93"/>
        <v>0</v>
      </c>
      <c r="EM16" s="50" t="s">
        <v>74</v>
      </c>
      <c r="EN16" s="51">
        <f t="shared" si="94"/>
        <v>0</v>
      </c>
      <c r="EO16" s="52">
        <f t="shared" si="95"/>
        <v>0</v>
      </c>
      <c r="EP16" s="50" t="s">
        <v>76</v>
      </c>
      <c r="EQ16" s="51">
        <f t="shared" si="96"/>
        <v>10</v>
      </c>
      <c r="ER16" s="52">
        <f t="shared" si="97"/>
        <v>0</v>
      </c>
      <c r="ES16" s="33" t="s">
        <v>45</v>
      </c>
      <c r="ET16" s="34">
        <f t="shared" si="98"/>
        <v>12</v>
      </c>
      <c r="EU16" s="35">
        <f t="shared" si="99"/>
        <v>0</v>
      </c>
      <c r="EV16" s="55" t="s">
        <v>52</v>
      </c>
      <c r="EW16" s="34">
        <f t="shared" si="100"/>
        <v>0</v>
      </c>
      <c r="EX16" s="35">
        <f t="shared" si="101"/>
        <v>0</v>
      </c>
      <c r="EY16" s="33" t="s">
        <v>53</v>
      </c>
      <c r="EZ16" s="34">
        <f t="shared" si="102"/>
        <v>0</v>
      </c>
      <c r="FA16" s="35">
        <f t="shared" si="103"/>
        <v>0</v>
      </c>
      <c r="FB16" s="33" t="s">
        <v>60</v>
      </c>
      <c r="FC16" s="34">
        <f t="shared" si="104"/>
        <v>0</v>
      </c>
      <c r="FD16" s="35">
        <f t="shared" si="105"/>
        <v>0</v>
      </c>
      <c r="FE16" s="33" t="s">
        <v>61</v>
      </c>
      <c r="FF16" s="34">
        <f t="shared" si="106"/>
        <v>12</v>
      </c>
      <c r="FG16" s="35">
        <f t="shared" si="107"/>
        <v>0</v>
      </c>
      <c r="FH16" s="33" t="s">
        <v>66</v>
      </c>
      <c r="FI16" s="34">
        <f t="shared" si="108"/>
        <v>0</v>
      </c>
      <c r="FJ16" s="35">
        <f t="shared" si="109"/>
        <v>0</v>
      </c>
      <c r="FK16" s="33" t="s">
        <v>69</v>
      </c>
      <c r="FL16" s="34">
        <f t="shared" si="110"/>
        <v>12</v>
      </c>
      <c r="FM16" s="35">
        <f t="shared" si="111"/>
        <v>0</v>
      </c>
      <c r="FN16" s="33" t="s">
        <v>76</v>
      </c>
      <c r="FO16" s="34">
        <f t="shared" si="112"/>
        <v>12</v>
      </c>
      <c r="FP16" s="35">
        <f t="shared" si="113"/>
        <v>0</v>
      </c>
      <c r="FQ16" s="60" t="s">
        <v>45</v>
      </c>
      <c r="FR16" s="61">
        <f t="shared" si="114"/>
        <v>15</v>
      </c>
      <c r="FS16" s="62">
        <f t="shared" si="115"/>
        <v>0</v>
      </c>
      <c r="FT16" s="63" t="s">
        <v>60</v>
      </c>
      <c r="FU16" s="61">
        <f t="shared" si="116"/>
        <v>0</v>
      </c>
      <c r="FV16" s="62">
        <f t="shared" si="117"/>
        <v>0</v>
      </c>
      <c r="FW16" s="63" t="s">
        <v>66</v>
      </c>
      <c r="FX16" s="61">
        <f t="shared" si="118"/>
        <v>0</v>
      </c>
      <c r="FY16" s="62">
        <f t="shared" si="119"/>
        <v>0</v>
      </c>
      <c r="FZ16" s="63" t="s">
        <v>69</v>
      </c>
      <c r="GA16" s="61">
        <f t="shared" si="120"/>
        <v>0</v>
      </c>
      <c r="GB16" s="62">
        <f t="shared" si="121"/>
        <v>0</v>
      </c>
      <c r="GC16" s="67" t="s">
        <v>45</v>
      </c>
      <c r="GD16" s="68">
        <f t="shared" si="122"/>
        <v>25</v>
      </c>
      <c r="GE16" s="69">
        <f t="shared" si="123"/>
        <v>0</v>
      </c>
      <c r="GF16" s="67" t="s">
        <v>69</v>
      </c>
      <c r="GG16" s="68">
        <f t="shared" si="124"/>
        <v>0</v>
      </c>
      <c r="GH16" s="69">
        <f t="shared" si="125"/>
        <v>0</v>
      </c>
      <c r="GI16" s="73" t="s">
        <v>45</v>
      </c>
      <c r="GJ16" s="74">
        <f t="shared" si="126"/>
        <v>50</v>
      </c>
      <c r="GK16" s="75">
        <f t="shared" si="127"/>
        <v>0</v>
      </c>
    </row>
    <row r="17" spans="1:193" ht="10.5" customHeight="1">
      <c r="A17" s="287" t="s">
        <v>168</v>
      </c>
      <c r="B17" s="286" t="s">
        <v>166</v>
      </c>
      <c r="C17" s="245" t="str">
        <f t="shared" si="0"/>
        <v>Kentucky</v>
      </c>
      <c r="D17" s="76">
        <f t="shared" si="1"/>
        <v>486</v>
      </c>
      <c r="E17" s="39" t="s">
        <v>45</v>
      </c>
      <c r="F17" s="40">
        <f t="shared" si="2"/>
        <v>8</v>
      </c>
      <c r="G17" s="41">
        <f t="shared" si="3"/>
        <v>0</v>
      </c>
      <c r="H17" s="39" t="s">
        <v>46</v>
      </c>
      <c r="I17" s="40">
        <f t="shared" si="4"/>
        <v>0</v>
      </c>
      <c r="J17" s="41">
        <f t="shared" si="5"/>
        <v>0</v>
      </c>
      <c r="K17" s="39" t="s">
        <v>85</v>
      </c>
      <c r="L17" s="40">
        <f t="shared" si="6"/>
        <v>0</v>
      </c>
      <c r="M17" s="41">
        <f t="shared" si="7"/>
        <v>0</v>
      </c>
      <c r="N17" s="39" t="s">
        <v>48</v>
      </c>
      <c r="O17" s="40">
        <f t="shared" si="8"/>
        <v>8</v>
      </c>
      <c r="P17" s="41">
        <f t="shared" si="9"/>
        <v>1</v>
      </c>
      <c r="Q17" s="39" t="s">
        <v>49</v>
      </c>
      <c r="R17" s="40">
        <f t="shared" si="10"/>
        <v>0</v>
      </c>
      <c r="S17" s="41">
        <f t="shared" si="11"/>
        <v>0</v>
      </c>
      <c r="T17" s="39" t="s">
        <v>50</v>
      </c>
      <c r="U17" s="40">
        <f t="shared" si="12"/>
        <v>8</v>
      </c>
      <c r="V17" s="41">
        <f t="shared" si="13"/>
        <v>0</v>
      </c>
      <c r="W17" s="39" t="s">
        <v>88</v>
      </c>
      <c r="X17" s="40">
        <f t="shared" si="14"/>
        <v>8</v>
      </c>
      <c r="Y17" s="41">
        <f t="shared" si="15"/>
        <v>10</v>
      </c>
      <c r="Z17" s="39" t="s">
        <v>52</v>
      </c>
      <c r="AA17" s="40">
        <f t="shared" si="16"/>
        <v>0</v>
      </c>
      <c r="AB17" s="41">
        <f t="shared" si="17"/>
        <v>0</v>
      </c>
      <c r="AC17" s="39" t="s">
        <v>53</v>
      </c>
      <c r="AD17" s="40">
        <f t="shared" si="18"/>
        <v>8</v>
      </c>
      <c r="AE17" s="41">
        <f t="shared" si="19"/>
        <v>0</v>
      </c>
      <c r="AF17" s="39" t="s">
        <v>54</v>
      </c>
      <c r="AG17" s="40">
        <f t="shared" si="20"/>
        <v>8</v>
      </c>
      <c r="AH17" s="41">
        <f t="shared" si="21"/>
        <v>8</v>
      </c>
      <c r="AI17" s="39" t="s">
        <v>90</v>
      </c>
      <c r="AJ17" s="40">
        <f t="shared" si="22"/>
        <v>8</v>
      </c>
      <c r="AK17" s="41">
        <f t="shared" si="23"/>
        <v>2</v>
      </c>
      <c r="AL17" s="39" t="s">
        <v>56</v>
      </c>
      <c r="AM17" s="40">
        <f t="shared" si="24"/>
        <v>8</v>
      </c>
      <c r="AN17" s="41">
        <f t="shared" si="25"/>
        <v>1</v>
      </c>
      <c r="AO17" s="39" t="s">
        <v>109</v>
      </c>
      <c r="AP17" s="40">
        <f t="shared" si="26"/>
        <v>0</v>
      </c>
      <c r="AQ17" s="41">
        <f t="shared" si="27"/>
        <v>0</v>
      </c>
      <c r="AR17" s="39" t="s">
        <v>58</v>
      </c>
      <c r="AS17" s="40">
        <f t="shared" si="28"/>
        <v>8</v>
      </c>
      <c r="AT17" s="41">
        <f t="shared" si="29"/>
        <v>0</v>
      </c>
      <c r="AU17" s="39" t="s">
        <v>77</v>
      </c>
      <c r="AV17" s="40">
        <f t="shared" si="30"/>
        <v>8</v>
      </c>
      <c r="AW17" s="41">
        <f t="shared" si="31"/>
        <v>5</v>
      </c>
      <c r="AX17" s="39" t="s">
        <v>60</v>
      </c>
      <c r="AY17" s="40">
        <f t="shared" si="32"/>
        <v>0</v>
      </c>
      <c r="AZ17" s="41">
        <f t="shared" si="33"/>
        <v>0</v>
      </c>
      <c r="BA17" s="39" t="s">
        <v>61</v>
      </c>
      <c r="BB17" s="40">
        <f t="shared" si="34"/>
        <v>8</v>
      </c>
      <c r="BC17" s="41">
        <f t="shared" si="35"/>
        <v>0</v>
      </c>
      <c r="BD17" s="39" t="s">
        <v>62</v>
      </c>
      <c r="BE17" s="40">
        <f t="shared" si="36"/>
        <v>8</v>
      </c>
      <c r="BF17" s="41">
        <f t="shared" si="37"/>
        <v>6</v>
      </c>
      <c r="BG17" s="39" t="s">
        <v>63</v>
      </c>
      <c r="BH17" s="40">
        <f t="shared" si="38"/>
        <v>8</v>
      </c>
      <c r="BI17" s="41">
        <f t="shared" si="39"/>
        <v>2</v>
      </c>
      <c r="BJ17" s="39" t="s">
        <v>64</v>
      </c>
      <c r="BK17" s="40">
        <f t="shared" si="40"/>
        <v>8</v>
      </c>
      <c r="BL17" s="41">
        <f t="shared" si="41"/>
        <v>1</v>
      </c>
      <c r="BM17" s="39" t="s">
        <v>65</v>
      </c>
      <c r="BN17" s="40">
        <f t="shared" si="42"/>
        <v>8</v>
      </c>
      <c r="BO17" s="41">
        <f t="shared" si="43"/>
        <v>3</v>
      </c>
      <c r="BP17" s="39" t="s">
        <v>66</v>
      </c>
      <c r="BQ17" s="40">
        <f t="shared" si="44"/>
        <v>8</v>
      </c>
      <c r="BR17" s="41">
        <f t="shared" si="45"/>
        <v>0</v>
      </c>
      <c r="BS17" s="39" t="s">
        <v>67</v>
      </c>
      <c r="BT17" s="40">
        <f t="shared" si="46"/>
        <v>0</v>
      </c>
      <c r="BU17" s="41">
        <f t="shared" si="47"/>
        <v>0</v>
      </c>
      <c r="BV17" s="39" t="s">
        <v>68</v>
      </c>
      <c r="BW17" s="40">
        <f t="shared" si="48"/>
        <v>8</v>
      </c>
      <c r="BX17" s="41">
        <f t="shared" si="49"/>
        <v>0</v>
      </c>
      <c r="BY17" s="39" t="s">
        <v>69</v>
      </c>
      <c r="BZ17" s="40">
        <f t="shared" si="50"/>
        <v>8</v>
      </c>
      <c r="CA17" s="41">
        <f t="shared" si="51"/>
        <v>0</v>
      </c>
      <c r="CB17" s="39" t="s">
        <v>70</v>
      </c>
      <c r="CC17" s="40">
        <f t="shared" si="52"/>
        <v>0</v>
      </c>
      <c r="CD17" s="41">
        <f t="shared" si="53"/>
        <v>0</v>
      </c>
      <c r="CE17" s="39" t="s">
        <v>71</v>
      </c>
      <c r="CF17" s="40">
        <f t="shared" si="54"/>
        <v>0</v>
      </c>
      <c r="CG17" s="41">
        <f t="shared" si="55"/>
        <v>0</v>
      </c>
      <c r="CH17" s="39" t="s">
        <v>72</v>
      </c>
      <c r="CI17" s="40">
        <f t="shared" si="56"/>
        <v>0</v>
      </c>
      <c r="CJ17" s="41">
        <f t="shared" si="57"/>
        <v>0</v>
      </c>
      <c r="CK17" s="39" t="s">
        <v>73</v>
      </c>
      <c r="CL17" s="40">
        <f t="shared" si="58"/>
        <v>8</v>
      </c>
      <c r="CM17" s="41">
        <f t="shared" si="59"/>
        <v>12</v>
      </c>
      <c r="CN17" s="39" t="s">
        <v>74</v>
      </c>
      <c r="CO17" s="40">
        <f t="shared" si="60"/>
        <v>8</v>
      </c>
      <c r="CP17" s="41">
        <f t="shared" si="61"/>
        <v>0</v>
      </c>
      <c r="CQ17" s="39" t="s">
        <v>75</v>
      </c>
      <c r="CR17" s="40">
        <f t="shared" si="62"/>
        <v>8</v>
      </c>
      <c r="CS17" s="41">
        <f t="shared" si="63"/>
        <v>10</v>
      </c>
      <c r="CT17" s="39" t="s">
        <v>76</v>
      </c>
      <c r="CU17" s="40">
        <f t="shared" si="64"/>
        <v>8</v>
      </c>
      <c r="CV17" s="44">
        <f t="shared" si="65"/>
        <v>0</v>
      </c>
      <c r="CW17" s="50" t="s">
        <v>45</v>
      </c>
      <c r="CX17" s="51">
        <f t="shared" si="66"/>
        <v>10</v>
      </c>
      <c r="CY17" s="52">
        <f t="shared" si="67"/>
        <v>0</v>
      </c>
      <c r="CZ17" s="50" t="s">
        <v>85</v>
      </c>
      <c r="DA17" s="51">
        <f t="shared" si="68"/>
        <v>0</v>
      </c>
      <c r="DB17" s="52">
        <f t="shared" si="69"/>
        <v>0</v>
      </c>
      <c r="DC17" s="50" t="s">
        <v>50</v>
      </c>
      <c r="DD17" s="51">
        <f t="shared" si="70"/>
        <v>10</v>
      </c>
      <c r="DE17" s="52">
        <f t="shared" si="71"/>
        <v>0</v>
      </c>
      <c r="DF17" s="50" t="s">
        <v>52</v>
      </c>
      <c r="DG17" s="51">
        <f t="shared" si="72"/>
        <v>0</v>
      </c>
      <c r="DH17" s="53">
        <f t="shared" si="73"/>
        <v>0</v>
      </c>
      <c r="DI17" s="50" t="s">
        <v>53</v>
      </c>
      <c r="DJ17" s="51">
        <f t="shared" si="74"/>
        <v>10</v>
      </c>
      <c r="DK17" s="52">
        <f t="shared" si="75"/>
        <v>0</v>
      </c>
      <c r="DL17" s="50" t="s">
        <v>56</v>
      </c>
      <c r="DM17" s="51">
        <f t="shared" si="76"/>
        <v>10</v>
      </c>
      <c r="DN17" s="53">
        <f t="shared" si="77"/>
        <v>1</v>
      </c>
      <c r="DO17" s="50" t="s">
        <v>58</v>
      </c>
      <c r="DP17" s="51">
        <f t="shared" si="78"/>
        <v>10</v>
      </c>
      <c r="DQ17" s="52">
        <f t="shared" si="79"/>
        <v>0</v>
      </c>
      <c r="DR17" s="50" t="s">
        <v>60</v>
      </c>
      <c r="DS17" s="51">
        <f t="shared" si="80"/>
        <v>0</v>
      </c>
      <c r="DT17" s="52">
        <f t="shared" si="81"/>
        <v>0</v>
      </c>
      <c r="DU17" s="50" t="s">
        <v>62</v>
      </c>
      <c r="DV17" s="51">
        <f t="shared" si="82"/>
        <v>0</v>
      </c>
      <c r="DW17" s="53">
        <f t="shared" si="83"/>
        <v>0</v>
      </c>
      <c r="DX17" s="50" t="s">
        <v>63</v>
      </c>
      <c r="DY17" s="51">
        <f t="shared" si="84"/>
        <v>0</v>
      </c>
      <c r="DZ17" s="52">
        <f t="shared" si="85"/>
        <v>0</v>
      </c>
      <c r="EA17" s="50" t="s">
        <v>66</v>
      </c>
      <c r="EB17" s="51">
        <f t="shared" si="86"/>
        <v>0</v>
      </c>
      <c r="EC17" s="52">
        <f t="shared" si="87"/>
        <v>0</v>
      </c>
      <c r="ED17" s="50" t="s">
        <v>68</v>
      </c>
      <c r="EE17" s="51">
        <f t="shared" si="88"/>
        <v>10</v>
      </c>
      <c r="EF17" s="53">
        <f t="shared" si="89"/>
        <v>0</v>
      </c>
      <c r="EG17" s="50" t="s">
        <v>69</v>
      </c>
      <c r="EH17" s="51">
        <f t="shared" si="90"/>
        <v>10</v>
      </c>
      <c r="EI17" s="52">
        <f t="shared" si="91"/>
        <v>0</v>
      </c>
      <c r="EJ17" s="50" t="s">
        <v>71</v>
      </c>
      <c r="EK17" s="51">
        <f t="shared" si="92"/>
        <v>0</v>
      </c>
      <c r="EL17" s="52">
        <f t="shared" si="93"/>
        <v>0</v>
      </c>
      <c r="EM17" s="50" t="s">
        <v>74</v>
      </c>
      <c r="EN17" s="51">
        <f t="shared" si="94"/>
        <v>0</v>
      </c>
      <c r="EO17" s="52">
        <f t="shared" si="95"/>
        <v>0</v>
      </c>
      <c r="EP17" s="50" t="s">
        <v>76</v>
      </c>
      <c r="EQ17" s="51">
        <f t="shared" si="96"/>
        <v>10</v>
      </c>
      <c r="ER17" s="52">
        <f t="shared" si="97"/>
        <v>0</v>
      </c>
      <c r="ES17" s="33" t="s">
        <v>45</v>
      </c>
      <c r="ET17" s="34">
        <f t="shared" si="98"/>
        <v>12</v>
      </c>
      <c r="EU17" s="35">
        <f t="shared" si="99"/>
        <v>0</v>
      </c>
      <c r="EV17" s="55" t="s">
        <v>52</v>
      </c>
      <c r="EW17" s="34">
        <f t="shared" si="100"/>
        <v>0</v>
      </c>
      <c r="EX17" s="35">
        <f t="shared" si="101"/>
        <v>0</v>
      </c>
      <c r="EY17" s="33" t="s">
        <v>53</v>
      </c>
      <c r="EZ17" s="34">
        <f t="shared" si="102"/>
        <v>0</v>
      </c>
      <c r="FA17" s="35">
        <f t="shared" si="103"/>
        <v>0</v>
      </c>
      <c r="FB17" s="33" t="s">
        <v>60</v>
      </c>
      <c r="FC17" s="34">
        <f t="shared" si="104"/>
        <v>0</v>
      </c>
      <c r="FD17" s="35">
        <f t="shared" si="105"/>
        <v>0</v>
      </c>
      <c r="FE17" s="33" t="s">
        <v>62</v>
      </c>
      <c r="FF17" s="34">
        <f t="shared" si="106"/>
        <v>0</v>
      </c>
      <c r="FG17" s="35">
        <f t="shared" si="107"/>
        <v>0</v>
      </c>
      <c r="FH17" s="33" t="s">
        <v>68</v>
      </c>
      <c r="FI17" s="34">
        <f t="shared" si="108"/>
        <v>12</v>
      </c>
      <c r="FJ17" s="35">
        <f t="shared" si="109"/>
        <v>0</v>
      </c>
      <c r="FK17" s="33" t="s">
        <v>69</v>
      </c>
      <c r="FL17" s="34">
        <f t="shared" si="110"/>
        <v>12</v>
      </c>
      <c r="FM17" s="35">
        <f t="shared" si="111"/>
        <v>0</v>
      </c>
      <c r="FN17" s="33" t="s">
        <v>76</v>
      </c>
      <c r="FO17" s="34">
        <f t="shared" si="112"/>
        <v>12</v>
      </c>
      <c r="FP17" s="35">
        <f t="shared" si="113"/>
        <v>0</v>
      </c>
      <c r="FQ17" s="60" t="s">
        <v>45</v>
      </c>
      <c r="FR17" s="61">
        <f t="shared" si="114"/>
        <v>15</v>
      </c>
      <c r="FS17" s="62">
        <f t="shared" si="115"/>
        <v>0</v>
      </c>
      <c r="FT17" s="63" t="s">
        <v>53</v>
      </c>
      <c r="FU17" s="61">
        <f t="shared" si="116"/>
        <v>0</v>
      </c>
      <c r="FV17" s="62">
        <f t="shared" si="117"/>
        <v>0</v>
      </c>
      <c r="FW17" s="63" t="s">
        <v>68</v>
      </c>
      <c r="FX17" s="61">
        <f t="shared" si="118"/>
        <v>15</v>
      </c>
      <c r="FY17" s="62">
        <f t="shared" si="119"/>
        <v>0</v>
      </c>
      <c r="FZ17" s="63" t="s">
        <v>76</v>
      </c>
      <c r="GA17" s="61">
        <f t="shared" si="120"/>
        <v>15</v>
      </c>
      <c r="GB17" s="62">
        <f t="shared" si="121"/>
        <v>0</v>
      </c>
      <c r="GC17" s="67" t="s">
        <v>45</v>
      </c>
      <c r="GD17" s="68">
        <f t="shared" si="122"/>
        <v>25</v>
      </c>
      <c r="GE17" s="69">
        <f t="shared" si="123"/>
        <v>0</v>
      </c>
      <c r="GF17" s="67" t="s">
        <v>68</v>
      </c>
      <c r="GG17" s="68">
        <f t="shared" si="124"/>
        <v>0</v>
      </c>
      <c r="GH17" s="69">
        <f t="shared" si="125"/>
        <v>0</v>
      </c>
      <c r="GI17" s="73" t="s">
        <v>45</v>
      </c>
      <c r="GJ17" s="74">
        <f t="shared" si="126"/>
        <v>50</v>
      </c>
      <c r="GK17" s="75">
        <f t="shared" si="127"/>
        <v>0</v>
      </c>
    </row>
    <row r="18" spans="1:193" ht="10.5" customHeight="1">
      <c r="A18" s="287" t="s">
        <v>197</v>
      </c>
      <c r="B18" s="286" t="s">
        <v>196</v>
      </c>
      <c r="C18" s="254" t="str">
        <f t="shared" si="0"/>
        <v>Missouri</v>
      </c>
      <c r="D18" s="76">
        <f t="shared" si="1"/>
        <v>483</v>
      </c>
      <c r="E18" s="39" t="s">
        <v>45</v>
      </c>
      <c r="F18" s="40">
        <f t="shared" si="2"/>
        <v>8</v>
      </c>
      <c r="G18" s="41">
        <f t="shared" si="3"/>
        <v>0</v>
      </c>
      <c r="H18" s="39" t="s">
        <v>46</v>
      </c>
      <c r="I18" s="40">
        <f t="shared" si="4"/>
        <v>0</v>
      </c>
      <c r="J18" s="41">
        <f t="shared" si="5"/>
        <v>0</v>
      </c>
      <c r="K18" s="39" t="s">
        <v>47</v>
      </c>
      <c r="L18" s="40">
        <f t="shared" si="6"/>
        <v>8</v>
      </c>
      <c r="M18" s="41">
        <f t="shared" si="7"/>
        <v>14</v>
      </c>
      <c r="N18" s="39" t="s">
        <v>48</v>
      </c>
      <c r="O18" s="40">
        <f t="shared" si="8"/>
        <v>8</v>
      </c>
      <c r="P18" s="41">
        <f t="shared" si="9"/>
        <v>1</v>
      </c>
      <c r="Q18" s="39" t="s">
        <v>49</v>
      </c>
      <c r="R18" s="40">
        <f t="shared" si="10"/>
        <v>0</v>
      </c>
      <c r="S18" s="41">
        <f t="shared" si="11"/>
        <v>0</v>
      </c>
      <c r="T18" s="39" t="s">
        <v>50</v>
      </c>
      <c r="U18" s="40">
        <f t="shared" si="12"/>
        <v>8</v>
      </c>
      <c r="V18" s="41">
        <f t="shared" si="13"/>
        <v>0</v>
      </c>
      <c r="W18" s="39" t="s">
        <v>88</v>
      </c>
      <c r="X18" s="40">
        <f t="shared" si="14"/>
        <v>8</v>
      </c>
      <c r="Y18" s="41">
        <f t="shared" si="15"/>
        <v>10</v>
      </c>
      <c r="Z18" s="39" t="s">
        <v>52</v>
      </c>
      <c r="AA18" s="40">
        <f t="shared" si="16"/>
        <v>0</v>
      </c>
      <c r="AB18" s="41">
        <f t="shared" si="17"/>
        <v>0</v>
      </c>
      <c r="AC18" s="39" t="s">
        <v>53</v>
      </c>
      <c r="AD18" s="40">
        <f t="shared" si="18"/>
        <v>8</v>
      </c>
      <c r="AE18" s="41">
        <f t="shared" si="19"/>
        <v>0</v>
      </c>
      <c r="AF18" s="39" t="s">
        <v>54</v>
      </c>
      <c r="AG18" s="40">
        <f t="shared" si="20"/>
        <v>8</v>
      </c>
      <c r="AH18" s="41">
        <f t="shared" si="21"/>
        <v>8</v>
      </c>
      <c r="AI18" s="39" t="s">
        <v>55</v>
      </c>
      <c r="AJ18" s="40">
        <f t="shared" si="22"/>
        <v>0</v>
      </c>
      <c r="AK18" s="41">
        <f t="shared" si="23"/>
        <v>0</v>
      </c>
      <c r="AL18" s="39" t="s">
        <v>56</v>
      </c>
      <c r="AM18" s="40">
        <f t="shared" si="24"/>
        <v>8</v>
      </c>
      <c r="AN18" s="41">
        <f t="shared" si="25"/>
        <v>1</v>
      </c>
      <c r="AO18" s="39" t="s">
        <v>57</v>
      </c>
      <c r="AP18" s="40">
        <f t="shared" si="26"/>
        <v>8</v>
      </c>
      <c r="AQ18" s="41">
        <f t="shared" si="27"/>
        <v>3</v>
      </c>
      <c r="AR18" s="39" t="s">
        <v>58</v>
      </c>
      <c r="AS18" s="40">
        <f t="shared" si="28"/>
        <v>8</v>
      </c>
      <c r="AT18" s="41">
        <f t="shared" si="29"/>
        <v>0</v>
      </c>
      <c r="AU18" s="39" t="s">
        <v>77</v>
      </c>
      <c r="AV18" s="40">
        <f t="shared" si="30"/>
        <v>8</v>
      </c>
      <c r="AW18" s="41">
        <f t="shared" si="31"/>
        <v>5</v>
      </c>
      <c r="AX18" s="39" t="s">
        <v>60</v>
      </c>
      <c r="AY18" s="40">
        <f t="shared" si="32"/>
        <v>0</v>
      </c>
      <c r="AZ18" s="41">
        <f t="shared" si="33"/>
        <v>0</v>
      </c>
      <c r="BA18" s="39" t="s">
        <v>61</v>
      </c>
      <c r="BB18" s="40">
        <f t="shared" si="34"/>
        <v>8</v>
      </c>
      <c r="BC18" s="41">
        <f t="shared" si="35"/>
        <v>0</v>
      </c>
      <c r="BD18" s="39" t="s">
        <v>62</v>
      </c>
      <c r="BE18" s="40">
        <f t="shared" si="36"/>
        <v>8</v>
      </c>
      <c r="BF18" s="41">
        <f t="shared" si="37"/>
        <v>6</v>
      </c>
      <c r="BG18" s="39" t="s">
        <v>63</v>
      </c>
      <c r="BH18" s="40">
        <f t="shared" si="38"/>
        <v>8</v>
      </c>
      <c r="BI18" s="41">
        <f t="shared" si="39"/>
        <v>2</v>
      </c>
      <c r="BJ18" s="39" t="s">
        <v>64</v>
      </c>
      <c r="BK18" s="40">
        <f t="shared" si="40"/>
        <v>8</v>
      </c>
      <c r="BL18" s="41">
        <f t="shared" si="41"/>
        <v>1</v>
      </c>
      <c r="BM18" s="39" t="s">
        <v>65</v>
      </c>
      <c r="BN18" s="40">
        <f t="shared" si="42"/>
        <v>8</v>
      </c>
      <c r="BO18" s="41">
        <f t="shared" si="43"/>
        <v>3</v>
      </c>
      <c r="BP18" s="39" t="s">
        <v>66</v>
      </c>
      <c r="BQ18" s="40">
        <f t="shared" si="44"/>
        <v>8</v>
      </c>
      <c r="BR18" s="41">
        <f t="shared" si="45"/>
        <v>0</v>
      </c>
      <c r="BS18" s="39" t="s">
        <v>113</v>
      </c>
      <c r="BT18" s="40">
        <f t="shared" si="46"/>
        <v>8</v>
      </c>
      <c r="BU18" s="41">
        <f t="shared" si="47"/>
        <v>5</v>
      </c>
      <c r="BV18" s="39" t="s">
        <v>68</v>
      </c>
      <c r="BW18" s="40">
        <f t="shared" si="48"/>
        <v>8</v>
      </c>
      <c r="BX18" s="41">
        <f t="shared" si="49"/>
        <v>0</v>
      </c>
      <c r="BY18" s="39" t="s">
        <v>69</v>
      </c>
      <c r="BZ18" s="40">
        <f t="shared" si="50"/>
        <v>8</v>
      </c>
      <c r="CA18" s="41">
        <f t="shared" si="51"/>
        <v>0</v>
      </c>
      <c r="CB18" s="39" t="s">
        <v>92</v>
      </c>
      <c r="CC18" s="40">
        <f t="shared" si="52"/>
        <v>8</v>
      </c>
      <c r="CD18" s="41">
        <f t="shared" si="53"/>
        <v>6</v>
      </c>
      <c r="CE18" s="39" t="s">
        <v>71</v>
      </c>
      <c r="CF18" s="40">
        <f t="shared" si="54"/>
        <v>0</v>
      </c>
      <c r="CG18" s="41">
        <f t="shared" si="55"/>
        <v>0</v>
      </c>
      <c r="CH18" s="39" t="s">
        <v>72</v>
      </c>
      <c r="CI18" s="40">
        <f t="shared" si="56"/>
        <v>0</v>
      </c>
      <c r="CJ18" s="41">
        <f t="shared" si="57"/>
        <v>0</v>
      </c>
      <c r="CK18" s="39" t="s">
        <v>73</v>
      </c>
      <c r="CL18" s="40">
        <f t="shared" si="58"/>
        <v>8</v>
      </c>
      <c r="CM18" s="41">
        <f t="shared" si="59"/>
        <v>12</v>
      </c>
      <c r="CN18" s="39" t="s">
        <v>74</v>
      </c>
      <c r="CO18" s="40">
        <f t="shared" si="60"/>
        <v>8</v>
      </c>
      <c r="CP18" s="41">
        <f t="shared" si="61"/>
        <v>0</v>
      </c>
      <c r="CQ18" s="39" t="s">
        <v>75</v>
      </c>
      <c r="CR18" s="40">
        <f t="shared" si="62"/>
        <v>8</v>
      </c>
      <c r="CS18" s="41">
        <f t="shared" si="63"/>
        <v>10</v>
      </c>
      <c r="CT18" s="39" t="s">
        <v>76</v>
      </c>
      <c r="CU18" s="40">
        <f t="shared" si="64"/>
        <v>8</v>
      </c>
      <c r="CV18" s="44">
        <f t="shared" si="65"/>
        <v>0</v>
      </c>
      <c r="CW18" s="50" t="s">
        <v>45</v>
      </c>
      <c r="CX18" s="51">
        <f t="shared" si="66"/>
        <v>10</v>
      </c>
      <c r="CY18" s="52">
        <f t="shared" si="67"/>
        <v>0</v>
      </c>
      <c r="CZ18" s="50" t="s">
        <v>48</v>
      </c>
      <c r="DA18" s="51">
        <f t="shared" si="68"/>
        <v>10</v>
      </c>
      <c r="DB18" s="52">
        <f t="shared" si="69"/>
        <v>1</v>
      </c>
      <c r="DC18" s="50" t="s">
        <v>50</v>
      </c>
      <c r="DD18" s="51">
        <f t="shared" si="70"/>
        <v>10</v>
      </c>
      <c r="DE18" s="52">
        <f t="shared" si="71"/>
        <v>0</v>
      </c>
      <c r="DF18" s="50" t="s">
        <v>52</v>
      </c>
      <c r="DG18" s="51">
        <f t="shared" si="72"/>
        <v>0</v>
      </c>
      <c r="DH18" s="53">
        <f t="shared" si="73"/>
        <v>0</v>
      </c>
      <c r="DI18" s="50" t="s">
        <v>53</v>
      </c>
      <c r="DJ18" s="51">
        <f t="shared" si="74"/>
        <v>10</v>
      </c>
      <c r="DK18" s="52">
        <f t="shared" si="75"/>
        <v>0</v>
      </c>
      <c r="DL18" s="50" t="s">
        <v>55</v>
      </c>
      <c r="DM18" s="51">
        <f t="shared" si="76"/>
        <v>0</v>
      </c>
      <c r="DN18" s="53">
        <f t="shared" si="77"/>
        <v>0</v>
      </c>
      <c r="DO18" s="50" t="s">
        <v>58</v>
      </c>
      <c r="DP18" s="51">
        <f t="shared" si="78"/>
        <v>10</v>
      </c>
      <c r="DQ18" s="52">
        <f t="shared" si="79"/>
        <v>0</v>
      </c>
      <c r="DR18" s="50" t="s">
        <v>60</v>
      </c>
      <c r="DS18" s="51">
        <f t="shared" si="80"/>
        <v>0</v>
      </c>
      <c r="DT18" s="52">
        <f t="shared" si="81"/>
        <v>0</v>
      </c>
      <c r="DU18" s="50" t="s">
        <v>61</v>
      </c>
      <c r="DV18" s="51">
        <f t="shared" si="82"/>
        <v>10</v>
      </c>
      <c r="DW18" s="53">
        <f t="shared" si="83"/>
        <v>0</v>
      </c>
      <c r="DX18" s="50" t="s">
        <v>63</v>
      </c>
      <c r="DY18" s="51">
        <f t="shared" si="84"/>
        <v>0</v>
      </c>
      <c r="DZ18" s="52">
        <f t="shared" si="85"/>
        <v>0</v>
      </c>
      <c r="EA18" s="50" t="s">
        <v>66</v>
      </c>
      <c r="EB18" s="51">
        <f t="shared" si="86"/>
        <v>0</v>
      </c>
      <c r="EC18" s="52">
        <f t="shared" si="87"/>
        <v>0</v>
      </c>
      <c r="ED18" s="50" t="s">
        <v>68</v>
      </c>
      <c r="EE18" s="51">
        <f t="shared" si="88"/>
        <v>10</v>
      </c>
      <c r="EF18" s="53">
        <f t="shared" si="89"/>
        <v>0</v>
      </c>
      <c r="EG18" s="50" t="s">
        <v>69</v>
      </c>
      <c r="EH18" s="51">
        <f t="shared" si="90"/>
        <v>10</v>
      </c>
      <c r="EI18" s="52">
        <f t="shared" si="91"/>
        <v>0</v>
      </c>
      <c r="EJ18" s="50" t="s">
        <v>72</v>
      </c>
      <c r="EK18" s="51">
        <f t="shared" si="92"/>
        <v>0</v>
      </c>
      <c r="EL18" s="52">
        <f t="shared" si="93"/>
        <v>0</v>
      </c>
      <c r="EM18" s="50" t="s">
        <v>74</v>
      </c>
      <c r="EN18" s="51">
        <f t="shared" si="94"/>
        <v>0</v>
      </c>
      <c r="EO18" s="52">
        <f t="shared" si="95"/>
        <v>0</v>
      </c>
      <c r="EP18" s="50" t="s">
        <v>76</v>
      </c>
      <c r="EQ18" s="51">
        <f t="shared" si="96"/>
        <v>10</v>
      </c>
      <c r="ER18" s="52">
        <f t="shared" si="97"/>
        <v>0</v>
      </c>
      <c r="ES18" s="33" t="s">
        <v>45</v>
      </c>
      <c r="ET18" s="34">
        <f t="shared" si="98"/>
        <v>12</v>
      </c>
      <c r="EU18" s="35">
        <f t="shared" si="99"/>
        <v>0</v>
      </c>
      <c r="EV18" s="55" t="s">
        <v>50</v>
      </c>
      <c r="EW18" s="34">
        <f t="shared" si="100"/>
        <v>12</v>
      </c>
      <c r="EX18" s="35">
        <f t="shared" si="101"/>
        <v>0</v>
      </c>
      <c r="EY18" s="33" t="s">
        <v>53</v>
      </c>
      <c r="EZ18" s="34">
        <f t="shared" si="102"/>
        <v>0</v>
      </c>
      <c r="FA18" s="35">
        <f t="shared" si="103"/>
        <v>0</v>
      </c>
      <c r="FB18" s="33" t="s">
        <v>60</v>
      </c>
      <c r="FC18" s="34">
        <f t="shared" si="104"/>
        <v>0</v>
      </c>
      <c r="FD18" s="35">
        <f t="shared" si="105"/>
        <v>0</v>
      </c>
      <c r="FE18" s="33" t="s">
        <v>63</v>
      </c>
      <c r="FF18" s="34">
        <f t="shared" si="106"/>
        <v>0</v>
      </c>
      <c r="FG18" s="35">
        <f t="shared" si="107"/>
        <v>0</v>
      </c>
      <c r="FH18" s="33" t="s">
        <v>68</v>
      </c>
      <c r="FI18" s="34">
        <f t="shared" si="108"/>
        <v>12</v>
      </c>
      <c r="FJ18" s="35">
        <f t="shared" si="109"/>
        <v>0</v>
      </c>
      <c r="FK18" s="33" t="s">
        <v>69</v>
      </c>
      <c r="FL18" s="34">
        <f t="shared" si="110"/>
        <v>12</v>
      </c>
      <c r="FM18" s="35">
        <f t="shared" si="111"/>
        <v>0</v>
      </c>
      <c r="FN18" s="33" t="s">
        <v>76</v>
      </c>
      <c r="FO18" s="34">
        <f t="shared" si="112"/>
        <v>12</v>
      </c>
      <c r="FP18" s="35">
        <f t="shared" si="113"/>
        <v>0</v>
      </c>
      <c r="FQ18" s="60" t="s">
        <v>45</v>
      </c>
      <c r="FR18" s="61">
        <f t="shared" si="114"/>
        <v>15</v>
      </c>
      <c r="FS18" s="62">
        <f t="shared" si="115"/>
        <v>0</v>
      </c>
      <c r="FT18" s="63" t="s">
        <v>60</v>
      </c>
      <c r="FU18" s="61">
        <f t="shared" si="116"/>
        <v>0</v>
      </c>
      <c r="FV18" s="62">
        <f t="shared" si="117"/>
        <v>0</v>
      </c>
      <c r="FW18" s="63" t="s">
        <v>68</v>
      </c>
      <c r="FX18" s="61">
        <f t="shared" si="118"/>
        <v>15</v>
      </c>
      <c r="FY18" s="62">
        <f t="shared" si="119"/>
        <v>0</v>
      </c>
      <c r="FZ18" s="63" t="s">
        <v>76</v>
      </c>
      <c r="GA18" s="61">
        <f t="shared" si="120"/>
        <v>15</v>
      </c>
      <c r="GB18" s="62">
        <f t="shared" si="121"/>
        <v>0</v>
      </c>
      <c r="GC18" s="67" t="s">
        <v>60</v>
      </c>
      <c r="GD18" s="68">
        <f t="shared" si="122"/>
        <v>0</v>
      </c>
      <c r="GE18" s="69">
        <f t="shared" si="123"/>
        <v>0</v>
      </c>
      <c r="GF18" s="67" t="s">
        <v>68</v>
      </c>
      <c r="GG18" s="68">
        <f t="shared" si="124"/>
        <v>0</v>
      </c>
      <c r="GH18" s="69">
        <f t="shared" si="125"/>
        <v>0</v>
      </c>
      <c r="GI18" s="73" t="s">
        <v>60</v>
      </c>
      <c r="GJ18" s="74">
        <f t="shared" si="126"/>
        <v>0</v>
      </c>
      <c r="GK18" s="75">
        <f t="shared" si="127"/>
        <v>0</v>
      </c>
    </row>
    <row r="19" spans="1:193" ht="10.5" customHeight="1">
      <c r="A19" s="287" t="s">
        <v>107</v>
      </c>
      <c r="B19" s="286" t="s">
        <v>106</v>
      </c>
      <c r="C19" s="245" t="str">
        <f t="shared" si="0"/>
        <v>Kentucky</v>
      </c>
      <c r="D19" s="76">
        <f t="shared" si="1"/>
        <v>478</v>
      </c>
      <c r="E19" s="39" t="s">
        <v>45</v>
      </c>
      <c r="F19" s="40">
        <f t="shared" si="2"/>
        <v>8</v>
      </c>
      <c r="G19" s="41">
        <f t="shared" si="3"/>
        <v>0</v>
      </c>
      <c r="H19" s="39" t="s">
        <v>84</v>
      </c>
      <c r="I19" s="40">
        <f t="shared" si="4"/>
        <v>8</v>
      </c>
      <c r="J19" s="41">
        <f t="shared" si="5"/>
        <v>6</v>
      </c>
      <c r="K19" s="39" t="s">
        <v>47</v>
      </c>
      <c r="L19" s="40">
        <f t="shared" si="6"/>
        <v>8</v>
      </c>
      <c r="M19" s="41">
        <f t="shared" si="7"/>
        <v>14</v>
      </c>
      <c r="N19" s="39" t="s">
        <v>86</v>
      </c>
      <c r="O19" s="40">
        <f t="shared" si="8"/>
        <v>0</v>
      </c>
      <c r="P19" s="41">
        <f t="shared" si="9"/>
        <v>0</v>
      </c>
      <c r="Q19" s="39" t="s">
        <v>49</v>
      </c>
      <c r="R19" s="40">
        <f t="shared" si="10"/>
        <v>0</v>
      </c>
      <c r="S19" s="41">
        <f t="shared" si="11"/>
        <v>0</v>
      </c>
      <c r="T19" s="39" t="s">
        <v>50</v>
      </c>
      <c r="U19" s="40">
        <f t="shared" si="12"/>
        <v>8</v>
      </c>
      <c r="V19" s="41">
        <f t="shared" si="13"/>
        <v>0</v>
      </c>
      <c r="W19" s="39" t="s">
        <v>88</v>
      </c>
      <c r="X19" s="40">
        <f t="shared" si="14"/>
        <v>8</v>
      </c>
      <c r="Y19" s="41">
        <f t="shared" si="15"/>
        <v>10</v>
      </c>
      <c r="Z19" s="39" t="s">
        <v>52</v>
      </c>
      <c r="AA19" s="40">
        <f t="shared" si="16"/>
        <v>0</v>
      </c>
      <c r="AB19" s="41">
        <f t="shared" si="17"/>
        <v>0</v>
      </c>
      <c r="AC19" s="39" t="s">
        <v>53</v>
      </c>
      <c r="AD19" s="40">
        <f t="shared" si="18"/>
        <v>8</v>
      </c>
      <c r="AE19" s="41">
        <f t="shared" si="19"/>
        <v>0</v>
      </c>
      <c r="AF19" s="39" t="s">
        <v>89</v>
      </c>
      <c r="AG19" s="40">
        <f t="shared" si="20"/>
        <v>0</v>
      </c>
      <c r="AH19" s="41">
        <f t="shared" si="21"/>
        <v>0</v>
      </c>
      <c r="AI19" s="39" t="s">
        <v>55</v>
      </c>
      <c r="AJ19" s="40">
        <f t="shared" si="22"/>
        <v>0</v>
      </c>
      <c r="AK19" s="41">
        <f t="shared" si="23"/>
        <v>0</v>
      </c>
      <c r="AL19" s="39" t="s">
        <v>56</v>
      </c>
      <c r="AM19" s="40">
        <f t="shared" si="24"/>
        <v>8</v>
      </c>
      <c r="AN19" s="41">
        <f t="shared" si="25"/>
        <v>1</v>
      </c>
      <c r="AO19" s="39" t="s">
        <v>109</v>
      </c>
      <c r="AP19" s="40">
        <f t="shared" si="26"/>
        <v>0</v>
      </c>
      <c r="AQ19" s="41">
        <f t="shared" si="27"/>
        <v>0</v>
      </c>
      <c r="AR19" s="39" t="s">
        <v>58</v>
      </c>
      <c r="AS19" s="40">
        <f t="shared" si="28"/>
        <v>8</v>
      </c>
      <c r="AT19" s="41">
        <f t="shared" si="29"/>
        <v>0</v>
      </c>
      <c r="AU19" s="39" t="s">
        <v>59</v>
      </c>
      <c r="AV19" s="40">
        <f t="shared" si="30"/>
        <v>0</v>
      </c>
      <c r="AW19" s="41">
        <f t="shared" si="31"/>
        <v>0</v>
      </c>
      <c r="AX19" s="39" t="s">
        <v>60</v>
      </c>
      <c r="AY19" s="40">
        <f t="shared" si="32"/>
        <v>0</v>
      </c>
      <c r="AZ19" s="41">
        <f t="shared" si="33"/>
        <v>0</v>
      </c>
      <c r="BA19" s="39" t="s">
        <v>61</v>
      </c>
      <c r="BB19" s="40">
        <f t="shared" si="34"/>
        <v>8</v>
      </c>
      <c r="BC19" s="41">
        <f t="shared" si="35"/>
        <v>0</v>
      </c>
      <c r="BD19" s="39" t="s">
        <v>62</v>
      </c>
      <c r="BE19" s="40">
        <f t="shared" si="36"/>
        <v>8</v>
      </c>
      <c r="BF19" s="41">
        <f t="shared" si="37"/>
        <v>6</v>
      </c>
      <c r="BG19" s="39" t="s">
        <v>63</v>
      </c>
      <c r="BH19" s="40">
        <f t="shared" si="38"/>
        <v>8</v>
      </c>
      <c r="BI19" s="41">
        <f t="shared" si="39"/>
        <v>2</v>
      </c>
      <c r="BJ19" s="39" t="s">
        <v>110</v>
      </c>
      <c r="BK19" s="40">
        <f t="shared" si="40"/>
        <v>0</v>
      </c>
      <c r="BL19" s="41">
        <f t="shared" si="41"/>
        <v>0</v>
      </c>
      <c r="BM19" s="39" t="s">
        <v>103</v>
      </c>
      <c r="BN19" s="40">
        <f t="shared" si="42"/>
        <v>0</v>
      </c>
      <c r="BO19" s="41">
        <f t="shared" si="43"/>
        <v>0</v>
      </c>
      <c r="BP19" s="39" t="s">
        <v>66</v>
      </c>
      <c r="BQ19" s="40">
        <f t="shared" si="44"/>
        <v>8</v>
      </c>
      <c r="BR19" s="41">
        <f t="shared" si="45"/>
        <v>0</v>
      </c>
      <c r="BS19" s="39" t="s">
        <v>67</v>
      </c>
      <c r="BT19" s="40">
        <f t="shared" si="46"/>
        <v>0</v>
      </c>
      <c r="BU19" s="41">
        <f t="shared" si="47"/>
        <v>0</v>
      </c>
      <c r="BV19" s="39" t="s">
        <v>68</v>
      </c>
      <c r="BW19" s="40">
        <f t="shared" si="48"/>
        <v>8</v>
      </c>
      <c r="BX19" s="41">
        <f t="shared" si="49"/>
        <v>0</v>
      </c>
      <c r="BY19" s="39" t="s">
        <v>69</v>
      </c>
      <c r="BZ19" s="40">
        <f t="shared" si="50"/>
        <v>8</v>
      </c>
      <c r="CA19" s="41">
        <f t="shared" si="51"/>
        <v>0</v>
      </c>
      <c r="CB19" s="39" t="s">
        <v>70</v>
      </c>
      <c r="CC19" s="40">
        <f t="shared" si="52"/>
        <v>0</v>
      </c>
      <c r="CD19" s="41">
        <f t="shared" si="53"/>
        <v>0</v>
      </c>
      <c r="CE19" s="39" t="s">
        <v>93</v>
      </c>
      <c r="CF19" s="40">
        <f t="shared" si="54"/>
        <v>8</v>
      </c>
      <c r="CG19" s="41">
        <f t="shared" si="55"/>
        <v>14</v>
      </c>
      <c r="CH19" s="39" t="s">
        <v>72</v>
      </c>
      <c r="CI19" s="40">
        <f t="shared" si="56"/>
        <v>0</v>
      </c>
      <c r="CJ19" s="41">
        <f t="shared" si="57"/>
        <v>0</v>
      </c>
      <c r="CK19" s="39" t="s">
        <v>73</v>
      </c>
      <c r="CL19" s="40">
        <f t="shared" si="58"/>
        <v>8</v>
      </c>
      <c r="CM19" s="41">
        <f t="shared" si="59"/>
        <v>12</v>
      </c>
      <c r="CN19" s="39" t="s">
        <v>96</v>
      </c>
      <c r="CO19" s="40">
        <f t="shared" si="60"/>
        <v>0</v>
      </c>
      <c r="CP19" s="41">
        <f t="shared" si="61"/>
        <v>0</v>
      </c>
      <c r="CQ19" s="39" t="s">
        <v>75</v>
      </c>
      <c r="CR19" s="40">
        <f t="shared" si="62"/>
        <v>8</v>
      </c>
      <c r="CS19" s="41">
        <f t="shared" si="63"/>
        <v>10</v>
      </c>
      <c r="CT19" s="39" t="s">
        <v>76</v>
      </c>
      <c r="CU19" s="40">
        <f t="shared" si="64"/>
        <v>8</v>
      </c>
      <c r="CV19" s="44">
        <f t="shared" si="65"/>
        <v>0</v>
      </c>
      <c r="CW19" s="50" t="s">
        <v>45</v>
      </c>
      <c r="CX19" s="51">
        <f t="shared" si="66"/>
        <v>10</v>
      </c>
      <c r="CY19" s="52">
        <f t="shared" si="67"/>
        <v>0</v>
      </c>
      <c r="CZ19" s="50" t="s">
        <v>86</v>
      </c>
      <c r="DA19" s="51">
        <f t="shared" si="68"/>
        <v>0</v>
      </c>
      <c r="DB19" s="52">
        <f t="shared" si="69"/>
        <v>0</v>
      </c>
      <c r="DC19" s="50" t="s">
        <v>50</v>
      </c>
      <c r="DD19" s="51">
        <f t="shared" si="70"/>
        <v>10</v>
      </c>
      <c r="DE19" s="52">
        <f t="shared" si="71"/>
        <v>0</v>
      </c>
      <c r="DF19" s="50" t="s">
        <v>52</v>
      </c>
      <c r="DG19" s="51">
        <f t="shared" si="72"/>
        <v>0</v>
      </c>
      <c r="DH19" s="53">
        <f t="shared" si="73"/>
        <v>0</v>
      </c>
      <c r="DI19" s="50" t="s">
        <v>89</v>
      </c>
      <c r="DJ19" s="51">
        <f t="shared" si="74"/>
        <v>0</v>
      </c>
      <c r="DK19" s="52">
        <f t="shared" si="75"/>
        <v>0</v>
      </c>
      <c r="DL19" s="50" t="s">
        <v>56</v>
      </c>
      <c r="DM19" s="51">
        <f t="shared" si="76"/>
        <v>10</v>
      </c>
      <c r="DN19" s="53">
        <f t="shared" si="77"/>
        <v>1</v>
      </c>
      <c r="DO19" s="50" t="s">
        <v>58</v>
      </c>
      <c r="DP19" s="51">
        <f t="shared" si="78"/>
        <v>10</v>
      </c>
      <c r="DQ19" s="52">
        <f t="shared" si="79"/>
        <v>0</v>
      </c>
      <c r="DR19" s="50" t="s">
        <v>60</v>
      </c>
      <c r="DS19" s="51">
        <f t="shared" si="80"/>
        <v>0</v>
      </c>
      <c r="DT19" s="52">
        <f t="shared" si="81"/>
        <v>0</v>
      </c>
      <c r="DU19" s="50" t="s">
        <v>62</v>
      </c>
      <c r="DV19" s="51">
        <f t="shared" si="82"/>
        <v>0</v>
      </c>
      <c r="DW19" s="53">
        <f t="shared" si="83"/>
        <v>0</v>
      </c>
      <c r="DX19" s="50" t="s">
        <v>63</v>
      </c>
      <c r="DY19" s="51">
        <f t="shared" si="84"/>
        <v>0</v>
      </c>
      <c r="DZ19" s="52">
        <f t="shared" si="85"/>
        <v>0</v>
      </c>
      <c r="EA19" s="50" t="s">
        <v>66</v>
      </c>
      <c r="EB19" s="51">
        <f t="shared" si="86"/>
        <v>0</v>
      </c>
      <c r="EC19" s="52">
        <f t="shared" si="87"/>
        <v>0</v>
      </c>
      <c r="ED19" s="50" t="s">
        <v>68</v>
      </c>
      <c r="EE19" s="51">
        <f t="shared" si="88"/>
        <v>10</v>
      </c>
      <c r="EF19" s="53">
        <f t="shared" si="89"/>
        <v>0</v>
      </c>
      <c r="EG19" s="50" t="s">
        <v>69</v>
      </c>
      <c r="EH19" s="51">
        <f t="shared" si="90"/>
        <v>10</v>
      </c>
      <c r="EI19" s="52">
        <f t="shared" si="91"/>
        <v>0</v>
      </c>
      <c r="EJ19" s="50" t="s">
        <v>72</v>
      </c>
      <c r="EK19" s="51">
        <f t="shared" si="92"/>
        <v>0</v>
      </c>
      <c r="EL19" s="52">
        <f t="shared" si="93"/>
        <v>0</v>
      </c>
      <c r="EM19" s="50" t="s">
        <v>73</v>
      </c>
      <c r="EN19" s="51">
        <f t="shared" si="94"/>
        <v>10</v>
      </c>
      <c r="EO19" s="52">
        <f t="shared" si="95"/>
        <v>12</v>
      </c>
      <c r="EP19" s="50" t="s">
        <v>76</v>
      </c>
      <c r="EQ19" s="51">
        <f t="shared" si="96"/>
        <v>10</v>
      </c>
      <c r="ER19" s="52">
        <f t="shared" si="97"/>
        <v>0</v>
      </c>
      <c r="ES19" s="33" t="s">
        <v>45</v>
      </c>
      <c r="ET19" s="34">
        <f t="shared" si="98"/>
        <v>12</v>
      </c>
      <c r="EU19" s="35">
        <f t="shared" si="99"/>
        <v>0</v>
      </c>
      <c r="EV19" s="55" t="s">
        <v>52</v>
      </c>
      <c r="EW19" s="34">
        <f t="shared" si="100"/>
        <v>0</v>
      </c>
      <c r="EX19" s="35">
        <f t="shared" si="101"/>
        <v>0</v>
      </c>
      <c r="EY19" s="33" t="s">
        <v>89</v>
      </c>
      <c r="EZ19" s="34">
        <f t="shared" si="102"/>
        <v>0</v>
      </c>
      <c r="FA19" s="35">
        <f t="shared" si="103"/>
        <v>0</v>
      </c>
      <c r="FB19" s="33" t="s">
        <v>60</v>
      </c>
      <c r="FC19" s="34">
        <f t="shared" si="104"/>
        <v>0</v>
      </c>
      <c r="FD19" s="35">
        <f t="shared" si="105"/>
        <v>0</v>
      </c>
      <c r="FE19" s="33" t="s">
        <v>63</v>
      </c>
      <c r="FF19" s="34">
        <f t="shared" si="106"/>
        <v>0</v>
      </c>
      <c r="FG19" s="35">
        <f t="shared" si="107"/>
        <v>0</v>
      </c>
      <c r="FH19" s="33" t="s">
        <v>66</v>
      </c>
      <c r="FI19" s="34">
        <f t="shared" si="108"/>
        <v>0</v>
      </c>
      <c r="FJ19" s="35">
        <f t="shared" si="109"/>
        <v>0</v>
      </c>
      <c r="FK19" s="33" t="s">
        <v>69</v>
      </c>
      <c r="FL19" s="34">
        <f t="shared" si="110"/>
        <v>12</v>
      </c>
      <c r="FM19" s="35">
        <f t="shared" si="111"/>
        <v>0</v>
      </c>
      <c r="FN19" s="33" t="s">
        <v>76</v>
      </c>
      <c r="FO19" s="34">
        <f t="shared" si="112"/>
        <v>12</v>
      </c>
      <c r="FP19" s="35">
        <f t="shared" si="113"/>
        <v>0</v>
      </c>
      <c r="FQ19" s="60" t="s">
        <v>45</v>
      </c>
      <c r="FR19" s="61">
        <f t="shared" si="114"/>
        <v>15</v>
      </c>
      <c r="FS19" s="62">
        <f t="shared" si="115"/>
        <v>0</v>
      </c>
      <c r="FT19" s="63" t="s">
        <v>60</v>
      </c>
      <c r="FU19" s="61">
        <f t="shared" si="116"/>
        <v>0</v>
      </c>
      <c r="FV19" s="62">
        <f t="shared" si="117"/>
        <v>0</v>
      </c>
      <c r="FW19" s="63" t="s">
        <v>66</v>
      </c>
      <c r="FX19" s="61">
        <f t="shared" si="118"/>
        <v>0</v>
      </c>
      <c r="FY19" s="62">
        <f t="shared" si="119"/>
        <v>0</v>
      </c>
      <c r="FZ19" s="63" t="s">
        <v>76</v>
      </c>
      <c r="GA19" s="61">
        <f t="shared" si="120"/>
        <v>15</v>
      </c>
      <c r="GB19" s="62">
        <f t="shared" si="121"/>
        <v>0</v>
      </c>
      <c r="GC19" s="67" t="s">
        <v>45</v>
      </c>
      <c r="GD19" s="68">
        <f t="shared" si="122"/>
        <v>25</v>
      </c>
      <c r="GE19" s="69">
        <f t="shared" si="123"/>
        <v>0</v>
      </c>
      <c r="GF19" s="67" t="s">
        <v>76</v>
      </c>
      <c r="GG19" s="68">
        <f t="shared" si="124"/>
        <v>25</v>
      </c>
      <c r="GH19" s="69">
        <f t="shared" si="125"/>
        <v>0</v>
      </c>
      <c r="GI19" s="73" t="s">
        <v>45</v>
      </c>
      <c r="GJ19" s="74">
        <f t="shared" si="126"/>
        <v>50</v>
      </c>
      <c r="GK19" s="75">
        <f t="shared" si="127"/>
        <v>0</v>
      </c>
    </row>
    <row r="20" spans="1:193" ht="10.5" customHeight="1">
      <c r="A20" s="287" t="s">
        <v>137</v>
      </c>
      <c r="B20" s="286" t="s">
        <v>136</v>
      </c>
      <c r="C20" s="245" t="str">
        <f t="shared" si="0"/>
        <v>Kentucky</v>
      </c>
      <c r="D20" s="76">
        <f t="shared" si="1"/>
        <v>476</v>
      </c>
      <c r="E20" s="39" t="s">
        <v>45</v>
      </c>
      <c r="F20" s="40">
        <f t="shared" si="2"/>
        <v>8</v>
      </c>
      <c r="G20" s="41">
        <f t="shared" si="3"/>
        <v>0</v>
      </c>
      <c r="H20" s="39" t="s">
        <v>84</v>
      </c>
      <c r="I20" s="40">
        <f t="shared" si="4"/>
        <v>8</v>
      </c>
      <c r="J20" s="41">
        <f t="shared" si="5"/>
        <v>6</v>
      </c>
      <c r="K20" s="39" t="s">
        <v>85</v>
      </c>
      <c r="L20" s="40">
        <f t="shared" si="6"/>
        <v>0</v>
      </c>
      <c r="M20" s="41">
        <f t="shared" si="7"/>
        <v>0</v>
      </c>
      <c r="N20" s="39" t="s">
        <v>48</v>
      </c>
      <c r="O20" s="40">
        <f t="shared" si="8"/>
        <v>8</v>
      </c>
      <c r="P20" s="41">
        <f t="shared" si="9"/>
        <v>1</v>
      </c>
      <c r="Q20" s="39" t="s">
        <v>87</v>
      </c>
      <c r="R20" s="40">
        <f t="shared" si="10"/>
        <v>8</v>
      </c>
      <c r="S20" s="41">
        <f t="shared" si="11"/>
        <v>12</v>
      </c>
      <c r="T20" s="39" t="s">
        <v>50</v>
      </c>
      <c r="U20" s="40">
        <f t="shared" si="12"/>
        <v>8</v>
      </c>
      <c r="V20" s="41">
        <f t="shared" si="13"/>
        <v>0</v>
      </c>
      <c r="W20" s="39" t="s">
        <v>88</v>
      </c>
      <c r="X20" s="40">
        <f t="shared" si="14"/>
        <v>8</v>
      </c>
      <c r="Y20" s="41">
        <f t="shared" si="15"/>
        <v>10</v>
      </c>
      <c r="Z20" s="39" t="s">
        <v>52</v>
      </c>
      <c r="AA20" s="40">
        <f t="shared" si="16"/>
        <v>0</v>
      </c>
      <c r="AB20" s="41">
        <f t="shared" si="17"/>
        <v>0</v>
      </c>
      <c r="AC20" s="39" t="s">
        <v>53</v>
      </c>
      <c r="AD20" s="40">
        <f t="shared" si="18"/>
        <v>8</v>
      </c>
      <c r="AE20" s="41">
        <f t="shared" si="19"/>
        <v>0</v>
      </c>
      <c r="AF20" s="39" t="s">
        <v>54</v>
      </c>
      <c r="AG20" s="40">
        <f t="shared" si="20"/>
        <v>8</v>
      </c>
      <c r="AH20" s="41">
        <f t="shared" si="21"/>
        <v>8</v>
      </c>
      <c r="AI20" s="39" t="s">
        <v>90</v>
      </c>
      <c r="AJ20" s="40">
        <f t="shared" si="22"/>
        <v>8</v>
      </c>
      <c r="AK20" s="41">
        <f t="shared" si="23"/>
        <v>2</v>
      </c>
      <c r="AL20" s="39" t="s">
        <v>117</v>
      </c>
      <c r="AM20" s="40">
        <f t="shared" si="24"/>
        <v>0</v>
      </c>
      <c r="AN20" s="41">
        <f t="shared" si="25"/>
        <v>0</v>
      </c>
      <c r="AO20" s="39" t="s">
        <v>57</v>
      </c>
      <c r="AP20" s="40">
        <f t="shared" si="26"/>
        <v>8</v>
      </c>
      <c r="AQ20" s="41">
        <f t="shared" si="27"/>
        <v>3</v>
      </c>
      <c r="AR20" s="39" t="s">
        <v>58</v>
      </c>
      <c r="AS20" s="40">
        <f t="shared" si="28"/>
        <v>8</v>
      </c>
      <c r="AT20" s="41">
        <f t="shared" si="29"/>
        <v>0</v>
      </c>
      <c r="AU20" s="39" t="s">
        <v>77</v>
      </c>
      <c r="AV20" s="40">
        <f t="shared" si="30"/>
        <v>8</v>
      </c>
      <c r="AW20" s="41">
        <f t="shared" si="31"/>
        <v>5</v>
      </c>
      <c r="AX20" s="39" t="s">
        <v>60</v>
      </c>
      <c r="AY20" s="40">
        <f t="shared" si="32"/>
        <v>0</v>
      </c>
      <c r="AZ20" s="41">
        <f t="shared" si="33"/>
        <v>0</v>
      </c>
      <c r="BA20" s="39" t="s">
        <v>61</v>
      </c>
      <c r="BB20" s="40">
        <f t="shared" si="34"/>
        <v>8</v>
      </c>
      <c r="BC20" s="41">
        <f t="shared" si="35"/>
        <v>0</v>
      </c>
      <c r="BD20" s="39" t="s">
        <v>62</v>
      </c>
      <c r="BE20" s="40">
        <f t="shared" si="36"/>
        <v>8</v>
      </c>
      <c r="BF20" s="41">
        <f t="shared" si="37"/>
        <v>6</v>
      </c>
      <c r="BG20" s="39" t="s">
        <v>63</v>
      </c>
      <c r="BH20" s="40">
        <f t="shared" si="38"/>
        <v>8</v>
      </c>
      <c r="BI20" s="41">
        <f t="shared" si="39"/>
        <v>2</v>
      </c>
      <c r="BJ20" s="39" t="s">
        <v>64</v>
      </c>
      <c r="BK20" s="40">
        <f t="shared" si="40"/>
        <v>8</v>
      </c>
      <c r="BL20" s="41">
        <f t="shared" si="41"/>
        <v>1</v>
      </c>
      <c r="BM20" s="39" t="s">
        <v>65</v>
      </c>
      <c r="BN20" s="40">
        <f t="shared" si="42"/>
        <v>8</v>
      </c>
      <c r="BO20" s="41">
        <f t="shared" si="43"/>
        <v>3</v>
      </c>
      <c r="BP20" s="39" t="s">
        <v>66</v>
      </c>
      <c r="BQ20" s="40">
        <f t="shared" si="44"/>
        <v>8</v>
      </c>
      <c r="BR20" s="41">
        <f t="shared" si="45"/>
        <v>0</v>
      </c>
      <c r="BS20" s="39" t="s">
        <v>113</v>
      </c>
      <c r="BT20" s="40">
        <f t="shared" si="46"/>
        <v>8</v>
      </c>
      <c r="BU20" s="41">
        <f t="shared" si="47"/>
        <v>5</v>
      </c>
      <c r="BV20" s="39" t="s">
        <v>68</v>
      </c>
      <c r="BW20" s="40">
        <f t="shared" si="48"/>
        <v>8</v>
      </c>
      <c r="BX20" s="41">
        <f t="shared" si="49"/>
        <v>0</v>
      </c>
      <c r="BY20" s="39" t="s">
        <v>69</v>
      </c>
      <c r="BZ20" s="40">
        <f t="shared" si="50"/>
        <v>8</v>
      </c>
      <c r="CA20" s="41">
        <f t="shared" si="51"/>
        <v>0</v>
      </c>
      <c r="CB20" s="39" t="s">
        <v>92</v>
      </c>
      <c r="CC20" s="40">
        <f t="shared" si="52"/>
        <v>8</v>
      </c>
      <c r="CD20" s="41">
        <f t="shared" si="53"/>
        <v>6</v>
      </c>
      <c r="CE20" s="39" t="s">
        <v>71</v>
      </c>
      <c r="CF20" s="40">
        <f t="shared" si="54"/>
        <v>0</v>
      </c>
      <c r="CG20" s="41">
        <f t="shared" si="55"/>
        <v>0</v>
      </c>
      <c r="CH20" s="39" t="s">
        <v>72</v>
      </c>
      <c r="CI20" s="40">
        <f t="shared" si="56"/>
        <v>0</v>
      </c>
      <c r="CJ20" s="41">
        <f t="shared" si="57"/>
        <v>0</v>
      </c>
      <c r="CK20" s="39" t="s">
        <v>95</v>
      </c>
      <c r="CL20" s="40">
        <f t="shared" si="58"/>
        <v>0</v>
      </c>
      <c r="CM20" s="41">
        <f t="shared" si="59"/>
        <v>0</v>
      </c>
      <c r="CN20" s="39" t="s">
        <v>74</v>
      </c>
      <c r="CO20" s="40">
        <f t="shared" si="60"/>
        <v>8</v>
      </c>
      <c r="CP20" s="41">
        <f t="shared" si="61"/>
        <v>0</v>
      </c>
      <c r="CQ20" s="39" t="s">
        <v>75</v>
      </c>
      <c r="CR20" s="40">
        <f t="shared" si="62"/>
        <v>8</v>
      </c>
      <c r="CS20" s="41">
        <f t="shared" si="63"/>
        <v>10</v>
      </c>
      <c r="CT20" s="39" t="s">
        <v>76</v>
      </c>
      <c r="CU20" s="40">
        <f t="shared" si="64"/>
        <v>8</v>
      </c>
      <c r="CV20" s="44">
        <f t="shared" si="65"/>
        <v>0</v>
      </c>
      <c r="CW20" s="50" t="s">
        <v>45</v>
      </c>
      <c r="CX20" s="51">
        <f t="shared" si="66"/>
        <v>10</v>
      </c>
      <c r="CY20" s="52">
        <f t="shared" si="67"/>
        <v>0</v>
      </c>
      <c r="CZ20" s="50" t="s">
        <v>85</v>
      </c>
      <c r="DA20" s="51">
        <f t="shared" si="68"/>
        <v>0</v>
      </c>
      <c r="DB20" s="52">
        <f t="shared" si="69"/>
        <v>0</v>
      </c>
      <c r="DC20" s="50" t="s">
        <v>50</v>
      </c>
      <c r="DD20" s="51">
        <f t="shared" si="70"/>
        <v>10</v>
      </c>
      <c r="DE20" s="52">
        <f t="shared" si="71"/>
        <v>0</v>
      </c>
      <c r="DF20" s="50" t="s">
        <v>52</v>
      </c>
      <c r="DG20" s="51">
        <f t="shared" si="72"/>
        <v>0</v>
      </c>
      <c r="DH20" s="53">
        <f t="shared" si="73"/>
        <v>0</v>
      </c>
      <c r="DI20" s="50" t="s">
        <v>53</v>
      </c>
      <c r="DJ20" s="51">
        <f t="shared" si="74"/>
        <v>10</v>
      </c>
      <c r="DK20" s="52">
        <f t="shared" si="75"/>
        <v>0</v>
      </c>
      <c r="DL20" s="50" t="s">
        <v>90</v>
      </c>
      <c r="DM20" s="51">
        <f t="shared" si="76"/>
        <v>0</v>
      </c>
      <c r="DN20" s="53">
        <f t="shared" si="77"/>
        <v>0</v>
      </c>
      <c r="DO20" s="50" t="s">
        <v>58</v>
      </c>
      <c r="DP20" s="51">
        <f t="shared" si="78"/>
        <v>10</v>
      </c>
      <c r="DQ20" s="52">
        <f t="shared" si="79"/>
        <v>0</v>
      </c>
      <c r="DR20" s="50" t="s">
        <v>60</v>
      </c>
      <c r="DS20" s="51">
        <f t="shared" si="80"/>
        <v>0</v>
      </c>
      <c r="DT20" s="52">
        <f t="shared" si="81"/>
        <v>0</v>
      </c>
      <c r="DU20" s="50" t="s">
        <v>62</v>
      </c>
      <c r="DV20" s="51">
        <f t="shared" si="82"/>
        <v>0</v>
      </c>
      <c r="DW20" s="53">
        <f t="shared" si="83"/>
        <v>0</v>
      </c>
      <c r="DX20" s="50" t="s">
        <v>63</v>
      </c>
      <c r="DY20" s="51">
        <f t="shared" si="84"/>
        <v>0</v>
      </c>
      <c r="DZ20" s="52">
        <f t="shared" si="85"/>
        <v>0</v>
      </c>
      <c r="EA20" s="50" t="s">
        <v>66</v>
      </c>
      <c r="EB20" s="51">
        <f t="shared" si="86"/>
        <v>0</v>
      </c>
      <c r="EC20" s="52">
        <f t="shared" si="87"/>
        <v>0</v>
      </c>
      <c r="ED20" s="50" t="s">
        <v>68</v>
      </c>
      <c r="EE20" s="51">
        <f t="shared" si="88"/>
        <v>10</v>
      </c>
      <c r="EF20" s="53">
        <f t="shared" si="89"/>
        <v>0</v>
      </c>
      <c r="EG20" s="50" t="s">
        <v>69</v>
      </c>
      <c r="EH20" s="51">
        <f t="shared" si="90"/>
        <v>10</v>
      </c>
      <c r="EI20" s="52">
        <f t="shared" si="91"/>
        <v>0</v>
      </c>
      <c r="EJ20" s="50" t="s">
        <v>71</v>
      </c>
      <c r="EK20" s="51">
        <f t="shared" si="92"/>
        <v>0</v>
      </c>
      <c r="EL20" s="52">
        <f t="shared" si="93"/>
        <v>0</v>
      </c>
      <c r="EM20" s="50" t="s">
        <v>74</v>
      </c>
      <c r="EN20" s="51">
        <f t="shared" si="94"/>
        <v>0</v>
      </c>
      <c r="EO20" s="52">
        <f t="shared" si="95"/>
        <v>0</v>
      </c>
      <c r="EP20" s="50" t="s">
        <v>76</v>
      </c>
      <c r="EQ20" s="51">
        <f t="shared" si="96"/>
        <v>10</v>
      </c>
      <c r="ER20" s="52">
        <f t="shared" si="97"/>
        <v>0</v>
      </c>
      <c r="ES20" s="33" t="s">
        <v>45</v>
      </c>
      <c r="ET20" s="34">
        <f t="shared" si="98"/>
        <v>12</v>
      </c>
      <c r="EU20" s="35">
        <f t="shared" si="99"/>
        <v>0</v>
      </c>
      <c r="EV20" s="55" t="s">
        <v>52</v>
      </c>
      <c r="EW20" s="34">
        <f t="shared" si="100"/>
        <v>0</v>
      </c>
      <c r="EX20" s="35">
        <f t="shared" si="101"/>
        <v>0</v>
      </c>
      <c r="EY20" s="33" t="s">
        <v>53</v>
      </c>
      <c r="EZ20" s="34">
        <f t="shared" si="102"/>
        <v>0</v>
      </c>
      <c r="FA20" s="35">
        <f t="shared" si="103"/>
        <v>0</v>
      </c>
      <c r="FB20" s="33" t="s">
        <v>60</v>
      </c>
      <c r="FC20" s="34">
        <f t="shared" si="104"/>
        <v>0</v>
      </c>
      <c r="FD20" s="35">
        <f t="shared" si="105"/>
        <v>0</v>
      </c>
      <c r="FE20" s="33" t="s">
        <v>63</v>
      </c>
      <c r="FF20" s="34">
        <f t="shared" si="106"/>
        <v>0</v>
      </c>
      <c r="FG20" s="35">
        <f t="shared" si="107"/>
        <v>0</v>
      </c>
      <c r="FH20" s="33" t="s">
        <v>66</v>
      </c>
      <c r="FI20" s="34">
        <f t="shared" si="108"/>
        <v>0</v>
      </c>
      <c r="FJ20" s="35">
        <f t="shared" si="109"/>
        <v>0</v>
      </c>
      <c r="FK20" s="33" t="s">
        <v>69</v>
      </c>
      <c r="FL20" s="34">
        <f t="shared" si="110"/>
        <v>12</v>
      </c>
      <c r="FM20" s="35">
        <f t="shared" si="111"/>
        <v>0</v>
      </c>
      <c r="FN20" s="33" t="s">
        <v>76</v>
      </c>
      <c r="FO20" s="34">
        <f t="shared" si="112"/>
        <v>12</v>
      </c>
      <c r="FP20" s="35">
        <f t="shared" si="113"/>
        <v>0</v>
      </c>
      <c r="FQ20" s="60" t="s">
        <v>45</v>
      </c>
      <c r="FR20" s="61">
        <f t="shared" si="114"/>
        <v>15</v>
      </c>
      <c r="FS20" s="62">
        <f t="shared" si="115"/>
        <v>0</v>
      </c>
      <c r="FT20" s="63" t="s">
        <v>60</v>
      </c>
      <c r="FU20" s="61">
        <f t="shared" si="116"/>
        <v>0</v>
      </c>
      <c r="FV20" s="62">
        <f t="shared" si="117"/>
        <v>0</v>
      </c>
      <c r="FW20" s="63" t="s">
        <v>66</v>
      </c>
      <c r="FX20" s="61">
        <f t="shared" si="118"/>
        <v>0</v>
      </c>
      <c r="FY20" s="62">
        <f t="shared" si="119"/>
        <v>0</v>
      </c>
      <c r="FZ20" s="63" t="s">
        <v>69</v>
      </c>
      <c r="GA20" s="61">
        <f t="shared" si="120"/>
        <v>0</v>
      </c>
      <c r="GB20" s="62">
        <f t="shared" si="121"/>
        <v>0</v>
      </c>
      <c r="GC20" s="67" t="s">
        <v>45</v>
      </c>
      <c r="GD20" s="68">
        <f t="shared" si="122"/>
        <v>25</v>
      </c>
      <c r="GE20" s="69">
        <f t="shared" si="123"/>
        <v>0</v>
      </c>
      <c r="GF20" s="67" t="s">
        <v>69</v>
      </c>
      <c r="GG20" s="68">
        <f t="shared" si="124"/>
        <v>0</v>
      </c>
      <c r="GH20" s="69">
        <f t="shared" si="125"/>
        <v>0</v>
      </c>
      <c r="GI20" s="73" t="s">
        <v>45</v>
      </c>
      <c r="GJ20" s="74">
        <f t="shared" si="126"/>
        <v>50</v>
      </c>
      <c r="GK20" s="75">
        <f t="shared" si="127"/>
        <v>0</v>
      </c>
    </row>
    <row r="21" spans="1:193" ht="10.5" customHeight="1">
      <c r="A21" s="287" t="s">
        <v>188</v>
      </c>
      <c r="B21" s="286" t="s">
        <v>187</v>
      </c>
      <c r="C21" s="245" t="str">
        <f t="shared" si="0"/>
        <v>Kentucky</v>
      </c>
      <c r="D21" s="76">
        <f t="shared" si="1"/>
        <v>473</v>
      </c>
      <c r="E21" s="39" t="s">
        <v>45</v>
      </c>
      <c r="F21" s="40">
        <f t="shared" si="2"/>
        <v>8</v>
      </c>
      <c r="G21" s="41">
        <f t="shared" si="3"/>
        <v>0</v>
      </c>
      <c r="H21" s="39" t="s">
        <v>46</v>
      </c>
      <c r="I21" s="40">
        <f t="shared" si="4"/>
        <v>0</v>
      </c>
      <c r="J21" s="41">
        <f t="shared" si="5"/>
        <v>0</v>
      </c>
      <c r="K21" s="39" t="s">
        <v>85</v>
      </c>
      <c r="L21" s="40">
        <f t="shared" si="6"/>
        <v>0</v>
      </c>
      <c r="M21" s="41">
        <f t="shared" si="7"/>
        <v>0</v>
      </c>
      <c r="N21" s="39" t="s">
        <v>48</v>
      </c>
      <c r="O21" s="40">
        <f t="shared" si="8"/>
        <v>8</v>
      </c>
      <c r="P21" s="41">
        <f t="shared" si="9"/>
        <v>1</v>
      </c>
      <c r="Q21" s="39" t="s">
        <v>49</v>
      </c>
      <c r="R21" s="40">
        <f t="shared" si="10"/>
        <v>0</v>
      </c>
      <c r="S21" s="41">
        <f t="shared" si="11"/>
        <v>0</v>
      </c>
      <c r="T21" s="39" t="s">
        <v>50</v>
      </c>
      <c r="U21" s="40">
        <f t="shared" si="12"/>
        <v>8</v>
      </c>
      <c r="V21" s="41">
        <f t="shared" si="13"/>
        <v>0</v>
      </c>
      <c r="W21" s="39" t="s">
        <v>88</v>
      </c>
      <c r="X21" s="40">
        <f t="shared" si="14"/>
        <v>8</v>
      </c>
      <c r="Y21" s="41">
        <f t="shared" si="15"/>
        <v>10</v>
      </c>
      <c r="Z21" s="39" t="s">
        <v>52</v>
      </c>
      <c r="AA21" s="40">
        <f t="shared" si="16"/>
        <v>0</v>
      </c>
      <c r="AB21" s="41">
        <f t="shared" si="17"/>
        <v>0</v>
      </c>
      <c r="AC21" s="39" t="s">
        <v>53</v>
      </c>
      <c r="AD21" s="40">
        <f t="shared" si="18"/>
        <v>8</v>
      </c>
      <c r="AE21" s="41">
        <f t="shared" si="19"/>
        <v>0</v>
      </c>
      <c r="AF21" s="39" t="s">
        <v>89</v>
      </c>
      <c r="AG21" s="40">
        <f t="shared" si="20"/>
        <v>0</v>
      </c>
      <c r="AH21" s="41">
        <f t="shared" si="21"/>
        <v>0</v>
      </c>
      <c r="AI21" s="39" t="s">
        <v>55</v>
      </c>
      <c r="AJ21" s="40">
        <f t="shared" si="22"/>
        <v>0</v>
      </c>
      <c r="AK21" s="41">
        <f t="shared" si="23"/>
        <v>0</v>
      </c>
      <c r="AL21" s="39" t="s">
        <v>56</v>
      </c>
      <c r="AM21" s="40">
        <f t="shared" si="24"/>
        <v>8</v>
      </c>
      <c r="AN21" s="41">
        <f t="shared" si="25"/>
        <v>1</v>
      </c>
      <c r="AO21" s="39" t="s">
        <v>57</v>
      </c>
      <c r="AP21" s="40">
        <f t="shared" si="26"/>
        <v>8</v>
      </c>
      <c r="AQ21" s="41">
        <f t="shared" si="27"/>
        <v>3</v>
      </c>
      <c r="AR21" s="39" t="s">
        <v>58</v>
      </c>
      <c r="AS21" s="40">
        <f t="shared" si="28"/>
        <v>8</v>
      </c>
      <c r="AT21" s="41">
        <f t="shared" si="29"/>
        <v>0</v>
      </c>
      <c r="AU21" s="39" t="s">
        <v>77</v>
      </c>
      <c r="AV21" s="40">
        <f t="shared" si="30"/>
        <v>8</v>
      </c>
      <c r="AW21" s="41">
        <f t="shared" si="31"/>
        <v>5</v>
      </c>
      <c r="AX21" s="39" t="s">
        <v>60</v>
      </c>
      <c r="AY21" s="40">
        <f t="shared" si="32"/>
        <v>0</v>
      </c>
      <c r="AZ21" s="41">
        <f t="shared" si="33"/>
        <v>0</v>
      </c>
      <c r="BA21" s="39" t="s">
        <v>61</v>
      </c>
      <c r="BB21" s="40">
        <f t="shared" si="34"/>
        <v>8</v>
      </c>
      <c r="BC21" s="41">
        <f t="shared" si="35"/>
        <v>0</v>
      </c>
      <c r="BD21" s="39" t="s">
        <v>62</v>
      </c>
      <c r="BE21" s="40">
        <f t="shared" si="36"/>
        <v>8</v>
      </c>
      <c r="BF21" s="41">
        <f t="shared" si="37"/>
        <v>6</v>
      </c>
      <c r="BG21" s="39" t="s">
        <v>63</v>
      </c>
      <c r="BH21" s="40">
        <f t="shared" si="38"/>
        <v>8</v>
      </c>
      <c r="BI21" s="41">
        <f t="shared" si="39"/>
        <v>2</v>
      </c>
      <c r="BJ21" s="39" t="s">
        <v>64</v>
      </c>
      <c r="BK21" s="40">
        <f t="shared" si="40"/>
        <v>8</v>
      </c>
      <c r="BL21" s="41">
        <f t="shared" si="41"/>
        <v>1</v>
      </c>
      <c r="BM21" s="39" t="s">
        <v>65</v>
      </c>
      <c r="BN21" s="40">
        <f t="shared" si="42"/>
        <v>8</v>
      </c>
      <c r="BO21" s="41">
        <f t="shared" si="43"/>
        <v>3</v>
      </c>
      <c r="BP21" s="39" t="s">
        <v>66</v>
      </c>
      <c r="BQ21" s="40">
        <f t="shared" si="44"/>
        <v>8</v>
      </c>
      <c r="BR21" s="41">
        <f t="shared" si="45"/>
        <v>0</v>
      </c>
      <c r="BS21" s="39" t="s">
        <v>67</v>
      </c>
      <c r="BT21" s="40">
        <f t="shared" si="46"/>
        <v>0</v>
      </c>
      <c r="BU21" s="41">
        <f t="shared" si="47"/>
        <v>0</v>
      </c>
      <c r="BV21" s="39" t="s">
        <v>68</v>
      </c>
      <c r="BW21" s="40">
        <f t="shared" si="48"/>
        <v>8</v>
      </c>
      <c r="BX21" s="41">
        <f t="shared" si="49"/>
        <v>0</v>
      </c>
      <c r="BY21" s="39" t="s">
        <v>69</v>
      </c>
      <c r="BZ21" s="40">
        <f t="shared" si="50"/>
        <v>8</v>
      </c>
      <c r="CA21" s="41">
        <f t="shared" si="51"/>
        <v>0</v>
      </c>
      <c r="CB21" s="39" t="s">
        <v>70</v>
      </c>
      <c r="CC21" s="40">
        <f t="shared" si="52"/>
        <v>0</v>
      </c>
      <c r="CD21" s="41">
        <f t="shared" si="53"/>
        <v>0</v>
      </c>
      <c r="CE21" s="39" t="s">
        <v>71</v>
      </c>
      <c r="CF21" s="40">
        <f t="shared" si="54"/>
        <v>0</v>
      </c>
      <c r="CG21" s="41">
        <f t="shared" si="55"/>
        <v>0</v>
      </c>
      <c r="CH21" s="39" t="s">
        <v>72</v>
      </c>
      <c r="CI21" s="40">
        <f t="shared" si="56"/>
        <v>0</v>
      </c>
      <c r="CJ21" s="41">
        <f t="shared" si="57"/>
        <v>0</v>
      </c>
      <c r="CK21" s="39" t="s">
        <v>95</v>
      </c>
      <c r="CL21" s="40">
        <f t="shared" si="58"/>
        <v>0</v>
      </c>
      <c r="CM21" s="41">
        <f t="shared" si="59"/>
        <v>0</v>
      </c>
      <c r="CN21" s="39" t="s">
        <v>74</v>
      </c>
      <c r="CO21" s="40">
        <f t="shared" si="60"/>
        <v>8</v>
      </c>
      <c r="CP21" s="41">
        <f t="shared" si="61"/>
        <v>0</v>
      </c>
      <c r="CQ21" s="39" t="s">
        <v>75</v>
      </c>
      <c r="CR21" s="40">
        <f t="shared" si="62"/>
        <v>8</v>
      </c>
      <c r="CS21" s="41">
        <f t="shared" si="63"/>
        <v>10</v>
      </c>
      <c r="CT21" s="39" t="s">
        <v>76</v>
      </c>
      <c r="CU21" s="40">
        <f t="shared" si="64"/>
        <v>8</v>
      </c>
      <c r="CV21" s="44">
        <f t="shared" si="65"/>
        <v>0</v>
      </c>
      <c r="CW21" s="50" t="s">
        <v>45</v>
      </c>
      <c r="CX21" s="51">
        <f t="shared" si="66"/>
        <v>10</v>
      </c>
      <c r="CY21" s="52">
        <f t="shared" si="67"/>
        <v>0</v>
      </c>
      <c r="CZ21" s="50" t="s">
        <v>85</v>
      </c>
      <c r="DA21" s="51">
        <f t="shared" si="68"/>
        <v>0</v>
      </c>
      <c r="DB21" s="52">
        <f t="shared" si="69"/>
        <v>0</v>
      </c>
      <c r="DC21" s="50" t="s">
        <v>50</v>
      </c>
      <c r="DD21" s="51">
        <f t="shared" si="70"/>
        <v>10</v>
      </c>
      <c r="DE21" s="52">
        <f t="shared" si="71"/>
        <v>0</v>
      </c>
      <c r="DF21" s="50" t="s">
        <v>52</v>
      </c>
      <c r="DG21" s="51">
        <f t="shared" si="72"/>
        <v>0</v>
      </c>
      <c r="DH21" s="53">
        <f t="shared" si="73"/>
        <v>0</v>
      </c>
      <c r="DI21" s="50" t="s">
        <v>53</v>
      </c>
      <c r="DJ21" s="51">
        <f t="shared" si="74"/>
        <v>10</v>
      </c>
      <c r="DK21" s="52">
        <f t="shared" si="75"/>
        <v>0</v>
      </c>
      <c r="DL21" s="50" t="s">
        <v>56</v>
      </c>
      <c r="DM21" s="51">
        <f t="shared" si="76"/>
        <v>10</v>
      </c>
      <c r="DN21" s="53">
        <f t="shared" si="77"/>
        <v>1</v>
      </c>
      <c r="DO21" s="50" t="s">
        <v>58</v>
      </c>
      <c r="DP21" s="51">
        <f t="shared" si="78"/>
        <v>10</v>
      </c>
      <c r="DQ21" s="52">
        <f t="shared" si="79"/>
        <v>0</v>
      </c>
      <c r="DR21" s="50" t="s">
        <v>60</v>
      </c>
      <c r="DS21" s="51">
        <f t="shared" si="80"/>
        <v>0</v>
      </c>
      <c r="DT21" s="52">
        <f t="shared" si="81"/>
        <v>0</v>
      </c>
      <c r="DU21" s="50" t="s">
        <v>61</v>
      </c>
      <c r="DV21" s="51">
        <f t="shared" si="82"/>
        <v>10</v>
      </c>
      <c r="DW21" s="53">
        <f t="shared" si="83"/>
        <v>0</v>
      </c>
      <c r="DX21" s="50" t="s">
        <v>63</v>
      </c>
      <c r="DY21" s="51">
        <f t="shared" si="84"/>
        <v>0</v>
      </c>
      <c r="DZ21" s="52">
        <f t="shared" si="85"/>
        <v>0</v>
      </c>
      <c r="EA21" s="50" t="s">
        <v>66</v>
      </c>
      <c r="EB21" s="51">
        <f t="shared" si="86"/>
        <v>0</v>
      </c>
      <c r="EC21" s="52">
        <f t="shared" si="87"/>
        <v>0</v>
      </c>
      <c r="ED21" s="50" t="s">
        <v>68</v>
      </c>
      <c r="EE21" s="51">
        <f t="shared" si="88"/>
        <v>10</v>
      </c>
      <c r="EF21" s="53">
        <f t="shared" si="89"/>
        <v>0</v>
      </c>
      <c r="EG21" s="50" t="s">
        <v>69</v>
      </c>
      <c r="EH21" s="51">
        <f t="shared" si="90"/>
        <v>10</v>
      </c>
      <c r="EI21" s="52">
        <f t="shared" si="91"/>
        <v>0</v>
      </c>
      <c r="EJ21" s="50" t="s">
        <v>71</v>
      </c>
      <c r="EK21" s="51">
        <f t="shared" si="92"/>
        <v>0</v>
      </c>
      <c r="EL21" s="52">
        <f t="shared" si="93"/>
        <v>0</v>
      </c>
      <c r="EM21" s="50" t="s">
        <v>74</v>
      </c>
      <c r="EN21" s="51">
        <f t="shared" si="94"/>
        <v>0</v>
      </c>
      <c r="EO21" s="52">
        <f t="shared" si="95"/>
        <v>0</v>
      </c>
      <c r="EP21" s="50" t="s">
        <v>76</v>
      </c>
      <c r="EQ21" s="51">
        <f t="shared" si="96"/>
        <v>10</v>
      </c>
      <c r="ER21" s="52">
        <f t="shared" si="97"/>
        <v>0</v>
      </c>
      <c r="ES21" s="33" t="s">
        <v>45</v>
      </c>
      <c r="ET21" s="34">
        <f t="shared" si="98"/>
        <v>12</v>
      </c>
      <c r="EU21" s="35">
        <f t="shared" si="99"/>
        <v>0</v>
      </c>
      <c r="EV21" s="55" t="s">
        <v>50</v>
      </c>
      <c r="EW21" s="34">
        <f t="shared" si="100"/>
        <v>12</v>
      </c>
      <c r="EX21" s="35">
        <f t="shared" si="101"/>
        <v>0</v>
      </c>
      <c r="EY21" s="33" t="s">
        <v>53</v>
      </c>
      <c r="EZ21" s="34">
        <f t="shared" si="102"/>
        <v>0</v>
      </c>
      <c r="FA21" s="35">
        <f t="shared" si="103"/>
        <v>0</v>
      </c>
      <c r="FB21" s="33" t="s">
        <v>60</v>
      </c>
      <c r="FC21" s="34">
        <f t="shared" si="104"/>
        <v>0</v>
      </c>
      <c r="FD21" s="35">
        <f t="shared" si="105"/>
        <v>0</v>
      </c>
      <c r="FE21" s="33" t="s">
        <v>63</v>
      </c>
      <c r="FF21" s="34">
        <f t="shared" si="106"/>
        <v>0</v>
      </c>
      <c r="FG21" s="35">
        <f t="shared" si="107"/>
        <v>0</v>
      </c>
      <c r="FH21" s="33" t="s">
        <v>68</v>
      </c>
      <c r="FI21" s="34">
        <f t="shared" si="108"/>
        <v>12</v>
      </c>
      <c r="FJ21" s="35">
        <f t="shared" si="109"/>
        <v>0</v>
      </c>
      <c r="FK21" s="33" t="s">
        <v>69</v>
      </c>
      <c r="FL21" s="34">
        <f t="shared" si="110"/>
        <v>12</v>
      </c>
      <c r="FM21" s="35">
        <f t="shared" si="111"/>
        <v>0</v>
      </c>
      <c r="FN21" s="33" t="s">
        <v>76</v>
      </c>
      <c r="FO21" s="34">
        <f t="shared" si="112"/>
        <v>12</v>
      </c>
      <c r="FP21" s="35">
        <f t="shared" si="113"/>
        <v>0</v>
      </c>
      <c r="FQ21" s="60" t="s">
        <v>45</v>
      </c>
      <c r="FR21" s="61">
        <f t="shared" si="114"/>
        <v>15</v>
      </c>
      <c r="FS21" s="62">
        <f t="shared" si="115"/>
        <v>0</v>
      </c>
      <c r="FT21" s="63" t="s">
        <v>53</v>
      </c>
      <c r="FU21" s="61">
        <f t="shared" si="116"/>
        <v>0</v>
      </c>
      <c r="FV21" s="62">
        <f t="shared" si="117"/>
        <v>0</v>
      </c>
      <c r="FW21" s="63" t="s">
        <v>68</v>
      </c>
      <c r="FX21" s="61">
        <f t="shared" si="118"/>
        <v>15</v>
      </c>
      <c r="FY21" s="62">
        <f t="shared" si="119"/>
        <v>0</v>
      </c>
      <c r="FZ21" s="63" t="s">
        <v>76</v>
      </c>
      <c r="GA21" s="61">
        <f t="shared" si="120"/>
        <v>15</v>
      </c>
      <c r="GB21" s="62">
        <f t="shared" si="121"/>
        <v>0</v>
      </c>
      <c r="GC21" s="67" t="s">
        <v>45</v>
      </c>
      <c r="GD21" s="68">
        <f t="shared" si="122"/>
        <v>25</v>
      </c>
      <c r="GE21" s="69">
        <f t="shared" si="123"/>
        <v>0</v>
      </c>
      <c r="GF21" s="67" t="s">
        <v>68</v>
      </c>
      <c r="GG21" s="68">
        <f t="shared" si="124"/>
        <v>0</v>
      </c>
      <c r="GH21" s="69">
        <f t="shared" si="125"/>
        <v>0</v>
      </c>
      <c r="GI21" s="73" t="s">
        <v>45</v>
      </c>
      <c r="GJ21" s="74">
        <f t="shared" si="126"/>
        <v>50</v>
      </c>
      <c r="GK21" s="75">
        <f t="shared" si="127"/>
        <v>0</v>
      </c>
    </row>
    <row r="22" spans="1:193" ht="10.5" customHeight="1">
      <c r="A22" s="287" t="s">
        <v>214</v>
      </c>
      <c r="B22" s="286" t="s">
        <v>213</v>
      </c>
      <c r="C22" s="245" t="str">
        <f t="shared" si="0"/>
        <v>Kentucky</v>
      </c>
      <c r="D22" s="76">
        <f t="shared" si="1"/>
        <v>468</v>
      </c>
      <c r="E22" s="39" t="s">
        <v>45</v>
      </c>
      <c r="F22" s="40">
        <f t="shared" si="2"/>
        <v>8</v>
      </c>
      <c r="G22" s="41">
        <f t="shared" si="3"/>
        <v>0</v>
      </c>
      <c r="H22" s="39" t="s">
        <v>46</v>
      </c>
      <c r="I22" s="40">
        <f t="shared" si="4"/>
        <v>0</v>
      </c>
      <c r="J22" s="41">
        <f t="shared" si="5"/>
        <v>0</v>
      </c>
      <c r="K22" s="39" t="s">
        <v>85</v>
      </c>
      <c r="L22" s="40">
        <f t="shared" si="6"/>
        <v>0</v>
      </c>
      <c r="M22" s="41">
        <f t="shared" si="7"/>
        <v>0</v>
      </c>
      <c r="N22" s="39" t="s">
        <v>48</v>
      </c>
      <c r="O22" s="40">
        <f t="shared" si="8"/>
        <v>8</v>
      </c>
      <c r="P22" s="41">
        <f t="shared" si="9"/>
        <v>1</v>
      </c>
      <c r="Q22" s="39" t="s">
        <v>49</v>
      </c>
      <c r="R22" s="40">
        <f t="shared" si="10"/>
        <v>0</v>
      </c>
      <c r="S22" s="41">
        <f t="shared" si="11"/>
        <v>0</v>
      </c>
      <c r="T22" s="39" t="s">
        <v>50</v>
      </c>
      <c r="U22" s="40">
        <f t="shared" si="12"/>
        <v>8</v>
      </c>
      <c r="V22" s="41">
        <f t="shared" si="13"/>
        <v>0</v>
      </c>
      <c r="W22" s="39" t="s">
        <v>88</v>
      </c>
      <c r="X22" s="40">
        <f t="shared" si="14"/>
        <v>8</v>
      </c>
      <c r="Y22" s="41">
        <f t="shared" si="15"/>
        <v>10</v>
      </c>
      <c r="Z22" s="39" t="s">
        <v>52</v>
      </c>
      <c r="AA22" s="40">
        <f t="shared" si="16"/>
        <v>0</v>
      </c>
      <c r="AB22" s="41">
        <f t="shared" si="17"/>
        <v>0</v>
      </c>
      <c r="AC22" s="39" t="s">
        <v>53</v>
      </c>
      <c r="AD22" s="40">
        <f t="shared" si="18"/>
        <v>8</v>
      </c>
      <c r="AE22" s="41">
        <f t="shared" si="19"/>
        <v>0</v>
      </c>
      <c r="AF22" s="39" t="s">
        <v>89</v>
      </c>
      <c r="AG22" s="40">
        <f t="shared" si="20"/>
        <v>0</v>
      </c>
      <c r="AH22" s="41">
        <f t="shared" si="21"/>
        <v>0</v>
      </c>
      <c r="AI22" s="39" t="s">
        <v>55</v>
      </c>
      <c r="AJ22" s="40">
        <f t="shared" si="22"/>
        <v>0</v>
      </c>
      <c r="AK22" s="41">
        <f t="shared" si="23"/>
        <v>0</v>
      </c>
      <c r="AL22" s="39" t="s">
        <v>56</v>
      </c>
      <c r="AM22" s="40">
        <f t="shared" si="24"/>
        <v>8</v>
      </c>
      <c r="AN22" s="41">
        <f t="shared" si="25"/>
        <v>1</v>
      </c>
      <c r="AO22" s="39" t="s">
        <v>57</v>
      </c>
      <c r="AP22" s="40">
        <f t="shared" si="26"/>
        <v>8</v>
      </c>
      <c r="AQ22" s="41">
        <f t="shared" si="27"/>
        <v>3</v>
      </c>
      <c r="AR22" s="39" t="s">
        <v>58</v>
      </c>
      <c r="AS22" s="40">
        <f t="shared" si="28"/>
        <v>8</v>
      </c>
      <c r="AT22" s="41">
        <f t="shared" si="29"/>
        <v>0</v>
      </c>
      <c r="AU22" s="39" t="s">
        <v>77</v>
      </c>
      <c r="AV22" s="40">
        <f t="shared" si="30"/>
        <v>8</v>
      </c>
      <c r="AW22" s="41">
        <f t="shared" si="31"/>
        <v>5</v>
      </c>
      <c r="AX22" s="39" t="s">
        <v>60</v>
      </c>
      <c r="AY22" s="40">
        <f t="shared" si="32"/>
        <v>0</v>
      </c>
      <c r="AZ22" s="41">
        <f t="shared" si="33"/>
        <v>0</v>
      </c>
      <c r="BA22" s="39" t="s">
        <v>61</v>
      </c>
      <c r="BB22" s="40">
        <f t="shared" si="34"/>
        <v>8</v>
      </c>
      <c r="BC22" s="41">
        <f t="shared" si="35"/>
        <v>0</v>
      </c>
      <c r="BD22" s="39" t="s">
        <v>62</v>
      </c>
      <c r="BE22" s="40">
        <f t="shared" si="36"/>
        <v>8</v>
      </c>
      <c r="BF22" s="41">
        <f t="shared" si="37"/>
        <v>6</v>
      </c>
      <c r="BG22" s="39" t="s">
        <v>63</v>
      </c>
      <c r="BH22" s="40">
        <f t="shared" si="38"/>
        <v>8</v>
      </c>
      <c r="BI22" s="41">
        <f t="shared" si="39"/>
        <v>2</v>
      </c>
      <c r="BJ22" s="39" t="s">
        <v>64</v>
      </c>
      <c r="BK22" s="40">
        <f t="shared" si="40"/>
        <v>8</v>
      </c>
      <c r="BL22" s="41">
        <f t="shared" si="41"/>
        <v>1</v>
      </c>
      <c r="BM22" s="39" t="s">
        <v>103</v>
      </c>
      <c r="BN22" s="40">
        <f t="shared" si="42"/>
        <v>0</v>
      </c>
      <c r="BO22" s="41">
        <f t="shared" si="43"/>
        <v>0</v>
      </c>
      <c r="BP22" s="39" t="s">
        <v>66</v>
      </c>
      <c r="BQ22" s="40">
        <f t="shared" si="44"/>
        <v>8</v>
      </c>
      <c r="BR22" s="41">
        <f t="shared" si="45"/>
        <v>0</v>
      </c>
      <c r="BS22" s="39" t="s">
        <v>113</v>
      </c>
      <c r="BT22" s="40">
        <f t="shared" si="46"/>
        <v>8</v>
      </c>
      <c r="BU22" s="41">
        <f t="shared" si="47"/>
        <v>5</v>
      </c>
      <c r="BV22" s="39" t="s">
        <v>68</v>
      </c>
      <c r="BW22" s="40">
        <f t="shared" si="48"/>
        <v>8</v>
      </c>
      <c r="BX22" s="41">
        <f t="shared" si="49"/>
        <v>0</v>
      </c>
      <c r="BY22" s="39" t="s">
        <v>69</v>
      </c>
      <c r="BZ22" s="40">
        <f t="shared" si="50"/>
        <v>8</v>
      </c>
      <c r="CA22" s="41">
        <f t="shared" si="51"/>
        <v>0</v>
      </c>
      <c r="CB22" s="39" t="s">
        <v>92</v>
      </c>
      <c r="CC22" s="40">
        <f t="shared" si="52"/>
        <v>8</v>
      </c>
      <c r="CD22" s="41">
        <f t="shared" si="53"/>
        <v>6</v>
      </c>
      <c r="CE22" s="39" t="s">
        <v>71</v>
      </c>
      <c r="CF22" s="40">
        <f t="shared" si="54"/>
        <v>0</v>
      </c>
      <c r="CG22" s="41">
        <f t="shared" si="55"/>
        <v>0</v>
      </c>
      <c r="CH22" s="39" t="s">
        <v>72</v>
      </c>
      <c r="CI22" s="40">
        <f t="shared" si="56"/>
        <v>0</v>
      </c>
      <c r="CJ22" s="41">
        <f t="shared" si="57"/>
        <v>0</v>
      </c>
      <c r="CK22" s="39" t="s">
        <v>95</v>
      </c>
      <c r="CL22" s="40">
        <f t="shared" si="58"/>
        <v>0</v>
      </c>
      <c r="CM22" s="41">
        <f t="shared" si="59"/>
        <v>0</v>
      </c>
      <c r="CN22" s="39" t="s">
        <v>74</v>
      </c>
      <c r="CO22" s="40">
        <f t="shared" si="60"/>
        <v>8</v>
      </c>
      <c r="CP22" s="41">
        <f t="shared" si="61"/>
        <v>0</v>
      </c>
      <c r="CQ22" s="39" t="s">
        <v>104</v>
      </c>
      <c r="CR22" s="40">
        <f t="shared" si="62"/>
        <v>0</v>
      </c>
      <c r="CS22" s="41">
        <f t="shared" si="63"/>
        <v>0</v>
      </c>
      <c r="CT22" s="39" t="s">
        <v>76</v>
      </c>
      <c r="CU22" s="40">
        <f t="shared" si="64"/>
        <v>8</v>
      </c>
      <c r="CV22" s="44">
        <f t="shared" si="65"/>
        <v>0</v>
      </c>
      <c r="CW22" s="50" t="s">
        <v>45</v>
      </c>
      <c r="CX22" s="51">
        <f t="shared" si="66"/>
        <v>10</v>
      </c>
      <c r="CY22" s="52">
        <f t="shared" si="67"/>
        <v>0</v>
      </c>
      <c r="CZ22" s="50" t="s">
        <v>85</v>
      </c>
      <c r="DA22" s="51">
        <f t="shared" si="68"/>
        <v>0</v>
      </c>
      <c r="DB22" s="52">
        <f t="shared" si="69"/>
        <v>0</v>
      </c>
      <c r="DC22" s="50" t="s">
        <v>50</v>
      </c>
      <c r="DD22" s="51">
        <f t="shared" si="70"/>
        <v>10</v>
      </c>
      <c r="DE22" s="52">
        <f t="shared" si="71"/>
        <v>0</v>
      </c>
      <c r="DF22" s="50" t="s">
        <v>52</v>
      </c>
      <c r="DG22" s="51">
        <f t="shared" si="72"/>
        <v>0</v>
      </c>
      <c r="DH22" s="53">
        <f t="shared" si="73"/>
        <v>0</v>
      </c>
      <c r="DI22" s="50" t="s">
        <v>53</v>
      </c>
      <c r="DJ22" s="51">
        <f t="shared" si="74"/>
        <v>10</v>
      </c>
      <c r="DK22" s="52">
        <f t="shared" si="75"/>
        <v>0</v>
      </c>
      <c r="DL22" s="50" t="s">
        <v>56</v>
      </c>
      <c r="DM22" s="51">
        <f t="shared" si="76"/>
        <v>10</v>
      </c>
      <c r="DN22" s="53">
        <f t="shared" si="77"/>
        <v>1</v>
      </c>
      <c r="DO22" s="50" t="s">
        <v>58</v>
      </c>
      <c r="DP22" s="51">
        <f t="shared" si="78"/>
        <v>10</v>
      </c>
      <c r="DQ22" s="52">
        <f t="shared" si="79"/>
        <v>0</v>
      </c>
      <c r="DR22" s="50" t="s">
        <v>60</v>
      </c>
      <c r="DS22" s="51">
        <f t="shared" si="80"/>
        <v>0</v>
      </c>
      <c r="DT22" s="52">
        <f t="shared" si="81"/>
        <v>0</v>
      </c>
      <c r="DU22" s="50" t="s">
        <v>61</v>
      </c>
      <c r="DV22" s="51">
        <f t="shared" si="82"/>
        <v>10</v>
      </c>
      <c r="DW22" s="53">
        <f t="shared" si="83"/>
        <v>0</v>
      </c>
      <c r="DX22" s="50" t="s">
        <v>63</v>
      </c>
      <c r="DY22" s="51">
        <f t="shared" si="84"/>
        <v>0</v>
      </c>
      <c r="DZ22" s="52">
        <f t="shared" si="85"/>
        <v>0</v>
      </c>
      <c r="EA22" s="50" t="s">
        <v>66</v>
      </c>
      <c r="EB22" s="51">
        <f t="shared" si="86"/>
        <v>0</v>
      </c>
      <c r="EC22" s="52">
        <f t="shared" si="87"/>
        <v>0</v>
      </c>
      <c r="ED22" s="50" t="s">
        <v>68</v>
      </c>
      <c r="EE22" s="51">
        <f t="shared" si="88"/>
        <v>10</v>
      </c>
      <c r="EF22" s="53">
        <f t="shared" si="89"/>
        <v>0</v>
      </c>
      <c r="EG22" s="50" t="s">
        <v>69</v>
      </c>
      <c r="EH22" s="51">
        <f t="shared" si="90"/>
        <v>10</v>
      </c>
      <c r="EI22" s="52">
        <f t="shared" si="91"/>
        <v>0</v>
      </c>
      <c r="EJ22" s="50" t="s">
        <v>72</v>
      </c>
      <c r="EK22" s="51">
        <f t="shared" si="92"/>
        <v>0</v>
      </c>
      <c r="EL22" s="52">
        <f t="shared" si="93"/>
        <v>0</v>
      </c>
      <c r="EM22" s="50" t="s">
        <v>74</v>
      </c>
      <c r="EN22" s="51">
        <f t="shared" si="94"/>
        <v>0</v>
      </c>
      <c r="EO22" s="52">
        <f t="shared" si="95"/>
        <v>0</v>
      </c>
      <c r="EP22" s="50" t="s">
        <v>76</v>
      </c>
      <c r="EQ22" s="51">
        <f t="shared" si="96"/>
        <v>10</v>
      </c>
      <c r="ER22" s="52">
        <f t="shared" si="97"/>
        <v>0</v>
      </c>
      <c r="ES22" s="33" t="s">
        <v>45</v>
      </c>
      <c r="ET22" s="34">
        <f t="shared" si="98"/>
        <v>12</v>
      </c>
      <c r="EU22" s="35">
        <f t="shared" si="99"/>
        <v>0</v>
      </c>
      <c r="EV22" s="55" t="s">
        <v>50</v>
      </c>
      <c r="EW22" s="34">
        <f t="shared" si="100"/>
        <v>12</v>
      </c>
      <c r="EX22" s="35">
        <f t="shared" si="101"/>
        <v>0</v>
      </c>
      <c r="EY22" s="33" t="s">
        <v>53</v>
      </c>
      <c r="EZ22" s="34">
        <f t="shared" si="102"/>
        <v>0</v>
      </c>
      <c r="FA22" s="35">
        <f t="shared" si="103"/>
        <v>0</v>
      </c>
      <c r="FB22" s="33" t="s">
        <v>60</v>
      </c>
      <c r="FC22" s="34">
        <f t="shared" si="104"/>
        <v>0</v>
      </c>
      <c r="FD22" s="35">
        <f t="shared" si="105"/>
        <v>0</v>
      </c>
      <c r="FE22" s="33" t="s">
        <v>61</v>
      </c>
      <c r="FF22" s="34">
        <f t="shared" si="106"/>
        <v>12</v>
      </c>
      <c r="FG22" s="35">
        <f t="shared" si="107"/>
        <v>0</v>
      </c>
      <c r="FH22" s="33" t="s">
        <v>68</v>
      </c>
      <c r="FI22" s="34">
        <f t="shared" si="108"/>
        <v>12</v>
      </c>
      <c r="FJ22" s="35">
        <f t="shared" si="109"/>
        <v>0</v>
      </c>
      <c r="FK22" s="33" t="s">
        <v>69</v>
      </c>
      <c r="FL22" s="34">
        <f t="shared" si="110"/>
        <v>12</v>
      </c>
      <c r="FM22" s="35">
        <f t="shared" si="111"/>
        <v>0</v>
      </c>
      <c r="FN22" s="33" t="s">
        <v>76</v>
      </c>
      <c r="FO22" s="34">
        <f t="shared" si="112"/>
        <v>12</v>
      </c>
      <c r="FP22" s="35">
        <f t="shared" si="113"/>
        <v>0</v>
      </c>
      <c r="FQ22" s="60" t="s">
        <v>45</v>
      </c>
      <c r="FR22" s="61">
        <f t="shared" si="114"/>
        <v>15</v>
      </c>
      <c r="FS22" s="62">
        <f t="shared" si="115"/>
        <v>0</v>
      </c>
      <c r="FT22" s="63" t="s">
        <v>60</v>
      </c>
      <c r="FU22" s="61">
        <f t="shared" si="116"/>
        <v>0</v>
      </c>
      <c r="FV22" s="62">
        <f t="shared" si="117"/>
        <v>0</v>
      </c>
      <c r="FW22" s="63" t="s">
        <v>68</v>
      </c>
      <c r="FX22" s="61">
        <f t="shared" si="118"/>
        <v>15</v>
      </c>
      <c r="FY22" s="62">
        <f t="shared" si="119"/>
        <v>0</v>
      </c>
      <c r="FZ22" s="63" t="s">
        <v>69</v>
      </c>
      <c r="GA22" s="61">
        <f t="shared" si="120"/>
        <v>0</v>
      </c>
      <c r="GB22" s="62">
        <f t="shared" si="121"/>
        <v>0</v>
      </c>
      <c r="GC22" s="67" t="s">
        <v>45</v>
      </c>
      <c r="GD22" s="68">
        <f t="shared" si="122"/>
        <v>25</v>
      </c>
      <c r="GE22" s="69">
        <f t="shared" si="123"/>
        <v>0</v>
      </c>
      <c r="GF22" s="67" t="s">
        <v>69</v>
      </c>
      <c r="GG22" s="68">
        <f t="shared" si="124"/>
        <v>0</v>
      </c>
      <c r="GH22" s="69">
        <f t="shared" si="125"/>
        <v>0</v>
      </c>
      <c r="GI22" s="73" t="s">
        <v>45</v>
      </c>
      <c r="GJ22" s="74">
        <f t="shared" si="126"/>
        <v>50</v>
      </c>
      <c r="GK22" s="75">
        <f t="shared" si="127"/>
        <v>0</v>
      </c>
    </row>
    <row r="23" spans="1:193" ht="10.5" customHeight="1">
      <c r="A23" s="287" t="s">
        <v>146</v>
      </c>
      <c r="B23" s="288" t="s">
        <v>150</v>
      </c>
      <c r="C23" s="245" t="str">
        <f t="shared" si="0"/>
        <v>Kentucky</v>
      </c>
      <c r="D23" s="76">
        <f t="shared" si="1"/>
        <v>456</v>
      </c>
      <c r="E23" s="39" t="s">
        <v>45</v>
      </c>
      <c r="F23" s="40">
        <f t="shared" si="2"/>
        <v>8</v>
      </c>
      <c r="G23" s="41">
        <f t="shared" si="3"/>
        <v>0</v>
      </c>
      <c r="H23" s="39" t="s">
        <v>46</v>
      </c>
      <c r="I23" s="40">
        <f t="shared" si="4"/>
        <v>0</v>
      </c>
      <c r="J23" s="41">
        <f t="shared" si="5"/>
        <v>0</v>
      </c>
      <c r="K23" s="39" t="s">
        <v>85</v>
      </c>
      <c r="L23" s="40">
        <f t="shared" si="6"/>
        <v>0</v>
      </c>
      <c r="M23" s="41">
        <f t="shared" si="7"/>
        <v>0</v>
      </c>
      <c r="N23" s="39" t="s">
        <v>48</v>
      </c>
      <c r="O23" s="40">
        <f t="shared" si="8"/>
        <v>8</v>
      </c>
      <c r="P23" s="41">
        <f t="shared" si="9"/>
        <v>1</v>
      </c>
      <c r="Q23" s="39" t="s">
        <v>49</v>
      </c>
      <c r="R23" s="40">
        <f t="shared" si="10"/>
        <v>0</v>
      </c>
      <c r="S23" s="41">
        <f t="shared" si="11"/>
        <v>0</v>
      </c>
      <c r="T23" s="39" t="s">
        <v>50</v>
      </c>
      <c r="U23" s="40">
        <f t="shared" si="12"/>
        <v>8</v>
      </c>
      <c r="V23" s="41">
        <f t="shared" si="13"/>
        <v>0</v>
      </c>
      <c r="W23" s="39" t="s">
        <v>51</v>
      </c>
      <c r="X23" s="40">
        <f t="shared" si="14"/>
        <v>0</v>
      </c>
      <c r="Y23" s="41">
        <f t="shared" si="15"/>
        <v>0</v>
      </c>
      <c r="Z23" s="39" t="s">
        <v>52</v>
      </c>
      <c r="AA23" s="40">
        <f t="shared" si="16"/>
        <v>0</v>
      </c>
      <c r="AB23" s="41">
        <f t="shared" si="17"/>
        <v>0</v>
      </c>
      <c r="AC23" s="39" t="s">
        <v>53</v>
      </c>
      <c r="AD23" s="40">
        <f t="shared" si="18"/>
        <v>8</v>
      </c>
      <c r="AE23" s="41">
        <f t="shared" si="19"/>
        <v>0</v>
      </c>
      <c r="AF23" s="39" t="s">
        <v>54</v>
      </c>
      <c r="AG23" s="40">
        <f t="shared" si="20"/>
        <v>8</v>
      </c>
      <c r="AH23" s="41">
        <f t="shared" si="21"/>
        <v>8</v>
      </c>
      <c r="AI23" s="39" t="s">
        <v>90</v>
      </c>
      <c r="AJ23" s="40">
        <f t="shared" si="22"/>
        <v>8</v>
      </c>
      <c r="AK23" s="41">
        <f t="shared" si="23"/>
        <v>2</v>
      </c>
      <c r="AL23" s="39" t="s">
        <v>56</v>
      </c>
      <c r="AM23" s="40">
        <f t="shared" si="24"/>
        <v>8</v>
      </c>
      <c r="AN23" s="41">
        <f t="shared" si="25"/>
        <v>1</v>
      </c>
      <c r="AO23" s="39" t="s">
        <v>57</v>
      </c>
      <c r="AP23" s="40">
        <f t="shared" si="26"/>
        <v>8</v>
      </c>
      <c r="AQ23" s="41">
        <f t="shared" si="27"/>
        <v>3</v>
      </c>
      <c r="AR23" s="39" t="s">
        <v>58</v>
      </c>
      <c r="AS23" s="40">
        <f t="shared" si="28"/>
        <v>8</v>
      </c>
      <c r="AT23" s="41">
        <f t="shared" si="29"/>
        <v>0</v>
      </c>
      <c r="AU23" s="39" t="s">
        <v>77</v>
      </c>
      <c r="AV23" s="40">
        <f t="shared" si="30"/>
        <v>8</v>
      </c>
      <c r="AW23" s="41">
        <f t="shared" si="31"/>
        <v>5</v>
      </c>
      <c r="AX23" s="39" t="s">
        <v>60</v>
      </c>
      <c r="AY23" s="40">
        <f t="shared" si="32"/>
        <v>0</v>
      </c>
      <c r="AZ23" s="41">
        <f t="shared" si="33"/>
        <v>0</v>
      </c>
      <c r="BA23" s="39" t="s">
        <v>61</v>
      </c>
      <c r="BB23" s="40">
        <f t="shared" si="34"/>
        <v>8</v>
      </c>
      <c r="BC23" s="41">
        <f t="shared" si="35"/>
        <v>0</v>
      </c>
      <c r="BD23" s="39" t="s">
        <v>62</v>
      </c>
      <c r="BE23" s="40">
        <f t="shared" si="36"/>
        <v>8</v>
      </c>
      <c r="BF23" s="41">
        <f t="shared" si="37"/>
        <v>6</v>
      </c>
      <c r="BG23" s="39" t="s">
        <v>63</v>
      </c>
      <c r="BH23" s="40">
        <f t="shared" si="38"/>
        <v>8</v>
      </c>
      <c r="BI23" s="41">
        <f t="shared" si="39"/>
        <v>2</v>
      </c>
      <c r="BJ23" s="39" t="s">
        <v>64</v>
      </c>
      <c r="BK23" s="40">
        <f t="shared" si="40"/>
        <v>8</v>
      </c>
      <c r="BL23" s="41">
        <f t="shared" si="41"/>
        <v>1</v>
      </c>
      <c r="BM23" s="39" t="s">
        <v>65</v>
      </c>
      <c r="BN23" s="40">
        <f t="shared" si="42"/>
        <v>8</v>
      </c>
      <c r="BO23" s="41">
        <f t="shared" si="43"/>
        <v>3</v>
      </c>
      <c r="BP23" s="39" t="s">
        <v>66</v>
      </c>
      <c r="BQ23" s="40">
        <f t="shared" si="44"/>
        <v>8</v>
      </c>
      <c r="BR23" s="41">
        <f t="shared" si="45"/>
        <v>0</v>
      </c>
      <c r="BS23" s="39" t="s">
        <v>113</v>
      </c>
      <c r="BT23" s="40">
        <f t="shared" si="46"/>
        <v>8</v>
      </c>
      <c r="BU23" s="41">
        <f t="shared" si="47"/>
        <v>5</v>
      </c>
      <c r="BV23" s="39" t="s">
        <v>68</v>
      </c>
      <c r="BW23" s="40">
        <f t="shared" si="48"/>
        <v>8</v>
      </c>
      <c r="BX23" s="41">
        <f t="shared" si="49"/>
        <v>0</v>
      </c>
      <c r="BY23" s="39" t="s">
        <v>69</v>
      </c>
      <c r="BZ23" s="40">
        <f t="shared" si="50"/>
        <v>8</v>
      </c>
      <c r="CA23" s="41">
        <f t="shared" si="51"/>
        <v>0</v>
      </c>
      <c r="CB23" s="39" t="s">
        <v>92</v>
      </c>
      <c r="CC23" s="40">
        <f t="shared" si="52"/>
        <v>8</v>
      </c>
      <c r="CD23" s="41">
        <f t="shared" si="53"/>
        <v>6</v>
      </c>
      <c r="CE23" s="39" t="s">
        <v>71</v>
      </c>
      <c r="CF23" s="40">
        <f t="shared" si="54"/>
        <v>0</v>
      </c>
      <c r="CG23" s="41">
        <f t="shared" si="55"/>
        <v>0</v>
      </c>
      <c r="CH23" s="39" t="s">
        <v>72</v>
      </c>
      <c r="CI23" s="40">
        <f t="shared" si="56"/>
        <v>0</v>
      </c>
      <c r="CJ23" s="41">
        <f t="shared" si="57"/>
        <v>0</v>
      </c>
      <c r="CK23" s="39" t="s">
        <v>73</v>
      </c>
      <c r="CL23" s="40">
        <f t="shared" si="58"/>
        <v>8</v>
      </c>
      <c r="CM23" s="41">
        <f t="shared" si="59"/>
        <v>12</v>
      </c>
      <c r="CN23" s="39" t="s">
        <v>74</v>
      </c>
      <c r="CO23" s="40">
        <f t="shared" si="60"/>
        <v>8</v>
      </c>
      <c r="CP23" s="41">
        <f t="shared" si="61"/>
        <v>0</v>
      </c>
      <c r="CQ23" s="39" t="s">
        <v>104</v>
      </c>
      <c r="CR23" s="40">
        <f t="shared" si="62"/>
        <v>0</v>
      </c>
      <c r="CS23" s="41">
        <f t="shared" si="63"/>
        <v>0</v>
      </c>
      <c r="CT23" s="39" t="s">
        <v>76</v>
      </c>
      <c r="CU23" s="40">
        <f t="shared" si="64"/>
        <v>8</v>
      </c>
      <c r="CV23" s="44">
        <f t="shared" si="65"/>
        <v>0</v>
      </c>
      <c r="CW23" s="50" t="s">
        <v>45</v>
      </c>
      <c r="CX23" s="51">
        <f t="shared" si="66"/>
        <v>10</v>
      </c>
      <c r="CY23" s="52">
        <f t="shared" si="67"/>
        <v>0</v>
      </c>
      <c r="CZ23" s="50" t="s">
        <v>48</v>
      </c>
      <c r="DA23" s="51">
        <f t="shared" si="68"/>
        <v>10</v>
      </c>
      <c r="DB23" s="52">
        <f t="shared" si="69"/>
        <v>1</v>
      </c>
      <c r="DC23" s="50" t="s">
        <v>50</v>
      </c>
      <c r="DD23" s="51">
        <f t="shared" si="70"/>
        <v>10</v>
      </c>
      <c r="DE23" s="52">
        <f t="shared" si="71"/>
        <v>0</v>
      </c>
      <c r="DF23" s="50" t="s">
        <v>52</v>
      </c>
      <c r="DG23" s="51">
        <f t="shared" si="72"/>
        <v>0</v>
      </c>
      <c r="DH23" s="53">
        <f t="shared" si="73"/>
        <v>0</v>
      </c>
      <c r="DI23" s="50" t="s">
        <v>53</v>
      </c>
      <c r="DJ23" s="51">
        <f t="shared" si="74"/>
        <v>10</v>
      </c>
      <c r="DK23" s="52">
        <f t="shared" si="75"/>
        <v>0</v>
      </c>
      <c r="DL23" s="50" t="s">
        <v>90</v>
      </c>
      <c r="DM23" s="51">
        <f t="shared" si="76"/>
        <v>0</v>
      </c>
      <c r="DN23" s="53">
        <f t="shared" si="77"/>
        <v>0</v>
      </c>
      <c r="DO23" s="50" t="s">
        <v>58</v>
      </c>
      <c r="DP23" s="51">
        <f t="shared" si="78"/>
        <v>10</v>
      </c>
      <c r="DQ23" s="52">
        <f t="shared" si="79"/>
        <v>0</v>
      </c>
      <c r="DR23" s="50" t="s">
        <v>60</v>
      </c>
      <c r="DS23" s="51">
        <f t="shared" si="80"/>
        <v>0</v>
      </c>
      <c r="DT23" s="52">
        <f t="shared" si="81"/>
        <v>0</v>
      </c>
      <c r="DU23" s="50" t="s">
        <v>61</v>
      </c>
      <c r="DV23" s="51">
        <f t="shared" si="82"/>
        <v>10</v>
      </c>
      <c r="DW23" s="53">
        <f t="shared" si="83"/>
        <v>0</v>
      </c>
      <c r="DX23" s="50" t="s">
        <v>63</v>
      </c>
      <c r="DY23" s="51">
        <f t="shared" si="84"/>
        <v>0</v>
      </c>
      <c r="DZ23" s="52">
        <f t="shared" si="85"/>
        <v>0</v>
      </c>
      <c r="EA23" s="50" t="s">
        <v>66</v>
      </c>
      <c r="EB23" s="51">
        <f t="shared" si="86"/>
        <v>0</v>
      </c>
      <c r="EC23" s="52">
        <f t="shared" si="87"/>
        <v>0</v>
      </c>
      <c r="ED23" s="50" t="s">
        <v>68</v>
      </c>
      <c r="EE23" s="51">
        <f t="shared" si="88"/>
        <v>10</v>
      </c>
      <c r="EF23" s="53">
        <f t="shared" si="89"/>
        <v>0</v>
      </c>
      <c r="EG23" s="50" t="s">
        <v>69</v>
      </c>
      <c r="EH23" s="51">
        <f t="shared" si="90"/>
        <v>10</v>
      </c>
      <c r="EI23" s="52">
        <f t="shared" si="91"/>
        <v>0</v>
      </c>
      <c r="EJ23" s="50" t="s">
        <v>72</v>
      </c>
      <c r="EK23" s="51">
        <f t="shared" si="92"/>
        <v>0</v>
      </c>
      <c r="EL23" s="52">
        <f t="shared" si="93"/>
        <v>0</v>
      </c>
      <c r="EM23" s="50" t="s">
        <v>74</v>
      </c>
      <c r="EN23" s="51">
        <f t="shared" si="94"/>
        <v>0</v>
      </c>
      <c r="EO23" s="52">
        <f t="shared" si="95"/>
        <v>0</v>
      </c>
      <c r="EP23" s="50" t="s">
        <v>76</v>
      </c>
      <c r="EQ23" s="51">
        <f t="shared" si="96"/>
        <v>10</v>
      </c>
      <c r="ER23" s="52">
        <f t="shared" si="97"/>
        <v>0</v>
      </c>
      <c r="ES23" s="33" t="s">
        <v>45</v>
      </c>
      <c r="ET23" s="34">
        <f t="shared" si="98"/>
        <v>12</v>
      </c>
      <c r="EU23" s="35">
        <f t="shared" si="99"/>
        <v>0</v>
      </c>
      <c r="EV23" s="55" t="s">
        <v>50</v>
      </c>
      <c r="EW23" s="34">
        <f t="shared" si="100"/>
        <v>12</v>
      </c>
      <c r="EX23" s="35">
        <f t="shared" si="101"/>
        <v>0</v>
      </c>
      <c r="EY23" s="33" t="s">
        <v>53</v>
      </c>
      <c r="EZ23" s="34">
        <f t="shared" si="102"/>
        <v>0</v>
      </c>
      <c r="FA23" s="35">
        <f t="shared" si="103"/>
        <v>0</v>
      </c>
      <c r="FB23" s="33" t="s">
        <v>58</v>
      </c>
      <c r="FC23" s="34">
        <f t="shared" si="104"/>
        <v>0</v>
      </c>
      <c r="FD23" s="35">
        <f t="shared" si="105"/>
        <v>0</v>
      </c>
      <c r="FE23" s="33" t="s">
        <v>63</v>
      </c>
      <c r="FF23" s="34">
        <f t="shared" si="106"/>
        <v>0</v>
      </c>
      <c r="FG23" s="35">
        <f t="shared" si="107"/>
        <v>0</v>
      </c>
      <c r="FH23" s="33" t="s">
        <v>66</v>
      </c>
      <c r="FI23" s="34">
        <f t="shared" si="108"/>
        <v>0</v>
      </c>
      <c r="FJ23" s="35">
        <f t="shared" si="109"/>
        <v>0</v>
      </c>
      <c r="FK23" s="33" t="s">
        <v>69</v>
      </c>
      <c r="FL23" s="34">
        <f t="shared" si="110"/>
        <v>12</v>
      </c>
      <c r="FM23" s="35">
        <f t="shared" si="111"/>
        <v>0</v>
      </c>
      <c r="FN23" s="33" t="s">
        <v>74</v>
      </c>
      <c r="FO23" s="34">
        <f t="shared" si="112"/>
        <v>0</v>
      </c>
      <c r="FP23" s="35">
        <f t="shared" si="113"/>
        <v>0</v>
      </c>
      <c r="FQ23" s="60" t="s">
        <v>45</v>
      </c>
      <c r="FR23" s="61">
        <f t="shared" si="114"/>
        <v>15</v>
      </c>
      <c r="FS23" s="62">
        <f t="shared" si="115"/>
        <v>0</v>
      </c>
      <c r="FT23" s="63" t="s">
        <v>58</v>
      </c>
      <c r="FU23" s="61">
        <f t="shared" si="116"/>
        <v>0</v>
      </c>
      <c r="FV23" s="62">
        <f t="shared" si="117"/>
        <v>0</v>
      </c>
      <c r="FW23" s="63" t="s">
        <v>63</v>
      </c>
      <c r="FX23" s="61">
        <f t="shared" si="118"/>
        <v>0</v>
      </c>
      <c r="FY23" s="62">
        <f t="shared" si="119"/>
        <v>0</v>
      </c>
      <c r="FZ23" s="63" t="s">
        <v>69</v>
      </c>
      <c r="GA23" s="61">
        <f t="shared" si="120"/>
        <v>0</v>
      </c>
      <c r="GB23" s="62">
        <f t="shared" si="121"/>
        <v>0</v>
      </c>
      <c r="GC23" s="67" t="s">
        <v>45</v>
      </c>
      <c r="GD23" s="68">
        <f t="shared" si="122"/>
        <v>25</v>
      </c>
      <c r="GE23" s="69">
        <f t="shared" si="123"/>
        <v>0</v>
      </c>
      <c r="GF23" s="67" t="s">
        <v>69</v>
      </c>
      <c r="GG23" s="68">
        <f t="shared" si="124"/>
        <v>0</v>
      </c>
      <c r="GH23" s="69">
        <f t="shared" si="125"/>
        <v>0</v>
      </c>
      <c r="GI23" s="73" t="s">
        <v>45</v>
      </c>
      <c r="GJ23" s="74">
        <f t="shared" si="126"/>
        <v>50</v>
      </c>
      <c r="GK23" s="75">
        <f t="shared" si="127"/>
        <v>0</v>
      </c>
    </row>
    <row r="24" spans="1:193" ht="10.5" customHeight="1">
      <c r="A24" s="287" t="s">
        <v>227</v>
      </c>
      <c r="B24" s="286" t="s">
        <v>225</v>
      </c>
      <c r="C24" s="254" t="str">
        <f t="shared" si="0"/>
        <v>Kansas</v>
      </c>
      <c r="D24" s="76">
        <f t="shared" si="1"/>
        <v>451</v>
      </c>
      <c r="E24" s="39" t="s">
        <v>45</v>
      </c>
      <c r="F24" s="40">
        <f t="shared" si="2"/>
        <v>8</v>
      </c>
      <c r="G24" s="41">
        <f t="shared" si="3"/>
        <v>0</v>
      </c>
      <c r="H24" s="39" t="s">
        <v>46</v>
      </c>
      <c r="I24" s="40">
        <f t="shared" si="4"/>
        <v>0</v>
      </c>
      <c r="J24" s="41">
        <f t="shared" si="5"/>
        <v>0</v>
      </c>
      <c r="K24" s="39" t="s">
        <v>85</v>
      </c>
      <c r="L24" s="40">
        <f t="shared" si="6"/>
        <v>0</v>
      </c>
      <c r="M24" s="41">
        <f t="shared" si="7"/>
        <v>0</v>
      </c>
      <c r="N24" s="39" t="s">
        <v>86</v>
      </c>
      <c r="O24" s="40">
        <f t="shared" si="8"/>
        <v>0</v>
      </c>
      <c r="P24" s="41">
        <f t="shared" si="9"/>
        <v>0</v>
      </c>
      <c r="Q24" s="39" t="s">
        <v>87</v>
      </c>
      <c r="R24" s="40">
        <f t="shared" si="10"/>
        <v>8</v>
      </c>
      <c r="S24" s="41">
        <f t="shared" si="11"/>
        <v>12</v>
      </c>
      <c r="T24" s="39" t="s">
        <v>50</v>
      </c>
      <c r="U24" s="40">
        <f t="shared" si="12"/>
        <v>8</v>
      </c>
      <c r="V24" s="41">
        <f t="shared" si="13"/>
        <v>0</v>
      </c>
      <c r="W24" s="39" t="s">
        <v>51</v>
      </c>
      <c r="X24" s="40">
        <f t="shared" si="14"/>
        <v>0</v>
      </c>
      <c r="Y24" s="41">
        <f t="shared" si="15"/>
        <v>0</v>
      </c>
      <c r="Z24" s="39" t="s">
        <v>52</v>
      </c>
      <c r="AA24" s="40">
        <f t="shared" si="16"/>
        <v>0</v>
      </c>
      <c r="AB24" s="41">
        <f t="shared" si="17"/>
        <v>0</v>
      </c>
      <c r="AC24" s="39" t="s">
        <v>53</v>
      </c>
      <c r="AD24" s="40">
        <f t="shared" si="18"/>
        <v>8</v>
      </c>
      <c r="AE24" s="41">
        <f t="shared" si="19"/>
        <v>0</v>
      </c>
      <c r="AF24" s="39" t="s">
        <v>89</v>
      </c>
      <c r="AG24" s="40">
        <f t="shared" si="20"/>
        <v>0</v>
      </c>
      <c r="AH24" s="41">
        <f t="shared" si="21"/>
        <v>0</v>
      </c>
      <c r="AI24" s="39" t="s">
        <v>55</v>
      </c>
      <c r="AJ24" s="40">
        <f t="shared" si="22"/>
        <v>0</v>
      </c>
      <c r="AK24" s="41">
        <f t="shared" si="23"/>
        <v>0</v>
      </c>
      <c r="AL24" s="39" t="s">
        <v>56</v>
      </c>
      <c r="AM24" s="40">
        <f t="shared" si="24"/>
        <v>8</v>
      </c>
      <c r="AN24" s="41">
        <f t="shared" si="25"/>
        <v>1</v>
      </c>
      <c r="AO24" s="39" t="s">
        <v>109</v>
      </c>
      <c r="AP24" s="40">
        <f t="shared" si="26"/>
        <v>0</v>
      </c>
      <c r="AQ24" s="41">
        <f t="shared" si="27"/>
        <v>0</v>
      </c>
      <c r="AR24" s="39" t="s">
        <v>58</v>
      </c>
      <c r="AS24" s="40">
        <f t="shared" si="28"/>
        <v>8</v>
      </c>
      <c r="AT24" s="41">
        <f t="shared" si="29"/>
        <v>0</v>
      </c>
      <c r="AU24" s="39" t="s">
        <v>77</v>
      </c>
      <c r="AV24" s="40">
        <f t="shared" si="30"/>
        <v>8</v>
      </c>
      <c r="AW24" s="41">
        <f t="shared" si="31"/>
        <v>5</v>
      </c>
      <c r="AX24" s="39" t="s">
        <v>60</v>
      </c>
      <c r="AY24" s="40">
        <f t="shared" si="32"/>
        <v>0</v>
      </c>
      <c r="AZ24" s="41">
        <f t="shared" si="33"/>
        <v>0</v>
      </c>
      <c r="BA24" s="39" t="s">
        <v>61</v>
      </c>
      <c r="BB24" s="40">
        <f t="shared" si="34"/>
        <v>8</v>
      </c>
      <c r="BC24" s="41">
        <f t="shared" si="35"/>
        <v>0</v>
      </c>
      <c r="BD24" s="39" t="s">
        <v>62</v>
      </c>
      <c r="BE24" s="40">
        <f t="shared" si="36"/>
        <v>8</v>
      </c>
      <c r="BF24" s="41">
        <f t="shared" si="37"/>
        <v>6</v>
      </c>
      <c r="BG24" s="39" t="s">
        <v>63</v>
      </c>
      <c r="BH24" s="40">
        <f t="shared" si="38"/>
        <v>8</v>
      </c>
      <c r="BI24" s="41">
        <f t="shared" si="39"/>
        <v>2</v>
      </c>
      <c r="BJ24" s="39" t="s">
        <v>64</v>
      </c>
      <c r="BK24" s="40">
        <f t="shared" si="40"/>
        <v>8</v>
      </c>
      <c r="BL24" s="41">
        <f t="shared" si="41"/>
        <v>1</v>
      </c>
      <c r="BM24" s="39" t="s">
        <v>65</v>
      </c>
      <c r="BN24" s="40">
        <f t="shared" si="42"/>
        <v>8</v>
      </c>
      <c r="BO24" s="41">
        <f t="shared" si="43"/>
        <v>3</v>
      </c>
      <c r="BP24" s="39" t="s">
        <v>66</v>
      </c>
      <c r="BQ24" s="40">
        <f t="shared" si="44"/>
        <v>8</v>
      </c>
      <c r="BR24" s="41">
        <f t="shared" si="45"/>
        <v>0</v>
      </c>
      <c r="BS24" s="39" t="s">
        <v>67</v>
      </c>
      <c r="BT24" s="40">
        <f t="shared" si="46"/>
        <v>0</v>
      </c>
      <c r="BU24" s="41">
        <f t="shared" si="47"/>
        <v>0</v>
      </c>
      <c r="BV24" s="39" t="s">
        <v>68</v>
      </c>
      <c r="BW24" s="40">
        <f t="shared" si="48"/>
        <v>8</v>
      </c>
      <c r="BX24" s="41">
        <f t="shared" si="49"/>
        <v>0</v>
      </c>
      <c r="BY24" s="39" t="s">
        <v>69</v>
      </c>
      <c r="BZ24" s="40">
        <f t="shared" si="50"/>
        <v>8</v>
      </c>
      <c r="CA24" s="41">
        <f t="shared" si="51"/>
        <v>0</v>
      </c>
      <c r="CB24" s="39" t="s">
        <v>70</v>
      </c>
      <c r="CC24" s="40">
        <f t="shared" si="52"/>
        <v>0</v>
      </c>
      <c r="CD24" s="41">
        <f t="shared" si="53"/>
        <v>0</v>
      </c>
      <c r="CE24" s="39" t="s">
        <v>71</v>
      </c>
      <c r="CF24" s="40">
        <f t="shared" si="54"/>
        <v>0</v>
      </c>
      <c r="CG24" s="41">
        <f t="shared" si="55"/>
        <v>0</v>
      </c>
      <c r="CH24" s="39" t="s">
        <v>72</v>
      </c>
      <c r="CI24" s="40">
        <f t="shared" si="56"/>
        <v>0</v>
      </c>
      <c r="CJ24" s="41">
        <f t="shared" si="57"/>
        <v>0</v>
      </c>
      <c r="CK24" s="39" t="s">
        <v>73</v>
      </c>
      <c r="CL24" s="40">
        <f t="shared" si="58"/>
        <v>8</v>
      </c>
      <c r="CM24" s="41">
        <f t="shared" si="59"/>
        <v>12</v>
      </c>
      <c r="CN24" s="39" t="s">
        <v>74</v>
      </c>
      <c r="CO24" s="40">
        <f t="shared" si="60"/>
        <v>8</v>
      </c>
      <c r="CP24" s="41">
        <f t="shared" si="61"/>
        <v>0</v>
      </c>
      <c r="CQ24" s="39" t="s">
        <v>75</v>
      </c>
      <c r="CR24" s="40">
        <f t="shared" si="62"/>
        <v>8</v>
      </c>
      <c r="CS24" s="41">
        <f t="shared" si="63"/>
        <v>10</v>
      </c>
      <c r="CT24" s="39" t="s">
        <v>76</v>
      </c>
      <c r="CU24" s="40">
        <f t="shared" si="64"/>
        <v>8</v>
      </c>
      <c r="CV24" s="44">
        <f t="shared" si="65"/>
        <v>0</v>
      </c>
      <c r="CW24" s="50" t="s">
        <v>45</v>
      </c>
      <c r="CX24" s="51">
        <f t="shared" si="66"/>
        <v>10</v>
      </c>
      <c r="CY24" s="52">
        <f t="shared" si="67"/>
        <v>0</v>
      </c>
      <c r="CZ24" s="50" t="s">
        <v>85</v>
      </c>
      <c r="DA24" s="51">
        <f t="shared" si="68"/>
        <v>0</v>
      </c>
      <c r="DB24" s="52">
        <f t="shared" si="69"/>
        <v>0</v>
      </c>
      <c r="DC24" s="50" t="s">
        <v>50</v>
      </c>
      <c r="DD24" s="51">
        <f t="shared" si="70"/>
        <v>10</v>
      </c>
      <c r="DE24" s="52">
        <f t="shared" si="71"/>
        <v>0</v>
      </c>
      <c r="DF24" s="50" t="s">
        <v>51</v>
      </c>
      <c r="DG24" s="51">
        <f t="shared" si="72"/>
        <v>0</v>
      </c>
      <c r="DH24" s="53">
        <f t="shared" si="73"/>
        <v>0</v>
      </c>
      <c r="DI24" s="50" t="s">
        <v>89</v>
      </c>
      <c r="DJ24" s="51">
        <f t="shared" si="74"/>
        <v>0</v>
      </c>
      <c r="DK24" s="52">
        <f t="shared" si="75"/>
        <v>0</v>
      </c>
      <c r="DL24" s="50" t="s">
        <v>56</v>
      </c>
      <c r="DM24" s="51">
        <f t="shared" si="76"/>
        <v>10</v>
      </c>
      <c r="DN24" s="53">
        <f t="shared" si="77"/>
        <v>1</v>
      </c>
      <c r="DO24" s="50" t="s">
        <v>58</v>
      </c>
      <c r="DP24" s="51">
        <f t="shared" si="78"/>
        <v>10</v>
      </c>
      <c r="DQ24" s="52">
        <f t="shared" si="79"/>
        <v>0</v>
      </c>
      <c r="DR24" s="50" t="s">
        <v>60</v>
      </c>
      <c r="DS24" s="51">
        <f t="shared" si="80"/>
        <v>0</v>
      </c>
      <c r="DT24" s="52">
        <f t="shared" si="81"/>
        <v>0</v>
      </c>
      <c r="DU24" s="50" t="s">
        <v>61</v>
      </c>
      <c r="DV24" s="51">
        <f t="shared" si="82"/>
        <v>10</v>
      </c>
      <c r="DW24" s="53">
        <f t="shared" si="83"/>
        <v>0</v>
      </c>
      <c r="DX24" s="50" t="s">
        <v>63</v>
      </c>
      <c r="DY24" s="51">
        <f t="shared" si="84"/>
        <v>0</v>
      </c>
      <c r="DZ24" s="52">
        <f t="shared" si="85"/>
        <v>0</v>
      </c>
      <c r="EA24" s="50" t="s">
        <v>65</v>
      </c>
      <c r="EB24" s="51">
        <f t="shared" si="86"/>
        <v>10</v>
      </c>
      <c r="EC24" s="52">
        <f t="shared" si="87"/>
        <v>3</v>
      </c>
      <c r="ED24" s="50" t="s">
        <v>68</v>
      </c>
      <c r="EE24" s="51">
        <f t="shared" si="88"/>
        <v>10</v>
      </c>
      <c r="EF24" s="53">
        <f t="shared" si="89"/>
        <v>0</v>
      </c>
      <c r="EG24" s="50" t="s">
        <v>69</v>
      </c>
      <c r="EH24" s="51">
        <f t="shared" si="90"/>
        <v>10</v>
      </c>
      <c r="EI24" s="52">
        <f t="shared" si="91"/>
        <v>0</v>
      </c>
      <c r="EJ24" s="50" t="s">
        <v>71</v>
      </c>
      <c r="EK24" s="51">
        <f t="shared" si="92"/>
        <v>0</v>
      </c>
      <c r="EL24" s="52">
        <f t="shared" si="93"/>
        <v>0</v>
      </c>
      <c r="EM24" s="50" t="s">
        <v>74</v>
      </c>
      <c r="EN24" s="51">
        <f t="shared" si="94"/>
        <v>0</v>
      </c>
      <c r="EO24" s="52">
        <f t="shared" si="95"/>
        <v>0</v>
      </c>
      <c r="EP24" s="50" t="s">
        <v>76</v>
      </c>
      <c r="EQ24" s="51">
        <f t="shared" si="96"/>
        <v>10</v>
      </c>
      <c r="ER24" s="52">
        <f t="shared" si="97"/>
        <v>0</v>
      </c>
      <c r="ES24" s="33" t="s">
        <v>45</v>
      </c>
      <c r="ET24" s="34">
        <f t="shared" si="98"/>
        <v>12</v>
      </c>
      <c r="EU24" s="35">
        <f t="shared" si="99"/>
        <v>0</v>
      </c>
      <c r="EV24" s="55" t="s">
        <v>50</v>
      </c>
      <c r="EW24" s="34">
        <f t="shared" si="100"/>
        <v>12</v>
      </c>
      <c r="EX24" s="35">
        <f t="shared" si="101"/>
        <v>0</v>
      </c>
      <c r="EY24" s="33" t="s">
        <v>56</v>
      </c>
      <c r="EZ24" s="34">
        <f t="shared" si="102"/>
        <v>12</v>
      </c>
      <c r="FA24" s="35">
        <f t="shared" si="103"/>
        <v>1</v>
      </c>
      <c r="FB24" s="33" t="s">
        <v>60</v>
      </c>
      <c r="FC24" s="34">
        <f t="shared" si="104"/>
        <v>0</v>
      </c>
      <c r="FD24" s="35">
        <f t="shared" si="105"/>
        <v>0</v>
      </c>
      <c r="FE24" s="33" t="s">
        <v>61</v>
      </c>
      <c r="FF24" s="34">
        <f t="shared" si="106"/>
        <v>12</v>
      </c>
      <c r="FG24" s="35">
        <f t="shared" si="107"/>
        <v>0</v>
      </c>
      <c r="FH24" s="33" t="s">
        <v>65</v>
      </c>
      <c r="FI24" s="34">
        <f t="shared" si="108"/>
        <v>0</v>
      </c>
      <c r="FJ24" s="35">
        <f t="shared" si="109"/>
        <v>0</v>
      </c>
      <c r="FK24" s="33" t="s">
        <v>69</v>
      </c>
      <c r="FL24" s="34">
        <f t="shared" si="110"/>
        <v>12</v>
      </c>
      <c r="FM24" s="35">
        <f t="shared" si="111"/>
        <v>0</v>
      </c>
      <c r="FN24" s="33" t="s">
        <v>76</v>
      </c>
      <c r="FO24" s="34">
        <f t="shared" si="112"/>
        <v>12</v>
      </c>
      <c r="FP24" s="35">
        <f t="shared" si="113"/>
        <v>0</v>
      </c>
      <c r="FQ24" s="60" t="s">
        <v>45</v>
      </c>
      <c r="FR24" s="61">
        <f t="shared" si="114"/>
        <v>15</v>
      </c>
      <c r="FS24" s="62">
        <f t="shared" si="115"/>
        <v>0</v>
      </c>
      <c r="FT24" s="63" t="s">
        <v>60</v>
      </c>
      <c r="FU24" s="61">
        <f t="shared" si="116"/>
        <v>0</v>
      </c>
      <c r="FV24" s="62">
        <f t="shared" si="117"/>
        <v>0</v>
      </c>
      <c r="FW24" s="63" t="s">
        <v>61</v>
      </c>
      <c r="FX24" s="61">
        <f t="shared" si="118"/>
        <v>0</v>
      </c>
      <c r="FY24" s="62">
        <f t="shared" si="119"/>
        <v>0</v>
      </c>
      <c r="FZ24" s="63" t="s">
        <v>76</v>
      </c>
      <c r="GA24" s="61">
        <f t="shared" si="120"/>
        <v>15</v>
      </c>
      <c r="GB24" s="62">
        <f t="shared" si="121"/>
        <v>0</v>
      </c>
      <c r="GC24" s="67" t="s">
        <v>45</v>
      </c>
      <c r="GD24" s="68">
        <f t="shared" si="122"/>
        <v>25</v>
      </c>
      <c r="GE24" s="69">
        <f t="shared" si="123"/>
        <v>0</v>
      </c>
      <c r="GF24" s="67" t="s">
        <v>76</v>
      </c>
      <c r="GG24" s="68">
        <f t="shared" si="124"/>
        <v>25</v>
      </c>
      <c r="GH24" s="69">
        <f t="shared" si="125"/>
        <v>0</v>
      </c>
      <c r="GI24" s="73" t="s">
        <v>76</v>
      </c>
      <c r="GJ24" s="74">
        <f t="shared" si="126"/>
        <v>0</v>
      </c>
      <c r="GK24" s="75">
        <f t="shared" si="127"/>
        <v>0</v>
      </c>
    </row>
    <row r="25" spans="1:193" ht="10.5" customHeight="1">
      <c r="A25" s="287" t="s">
        <v>140</v>
      </c>
      <c r="B25" s="286" t="s">
        <v>139</v>
      </c>
      <c r="C25" s="245" t="str">
        <f t="shared" si="0"/>
        <v>Kentucky</v>
      </c>
      <c r="D25" s="76">
        <f t="shared" si="1"/>
        <v>449</v>
      </c>
      <c r="E25" s="39" t="s">
        <v>45</v>
      </c>
      <c r="F25" s="40">
        <f t="shared" si="2"/>
        <v>8</v>
      </c>
      <c r="G25" s="41">
        <f t="shared" si="3"/>
        <v>0</v>
      </c>
      <c r="H25" s="39" t="s">
        <v>46</v>
      </c>
      <c r="I25" s="40">
        <f t="shared" si="4"/>
        <v>0</v>
      </c>
      <c r="J25" s="41">
        <f t="shared" si="5"/>
        <v>0</v>
      </c>
      <c r="K25" s="39" t="s">
        <v>85</v>
      </c>
      <c r="L25" s="40">
        <f t="shared" si="6"/>
        <v>0</v>
      </c>
      <c r="M25" s="41">
        <f t="shared" si="7"/>
        <v>0</v>
      </c>
      <c r="N25" s="39" t="s">
        <v>48</v>
      </c>
      <c r="O25" s="40">
        <f t="shared" si="8"/>
        <v>8</v>
      </c>
      <c r="P25" s="41">
        <f t="shared" si="9"/>
        <v>1</v>
      </c>
      <c r="Q25" s="39" t="s">
        <v>49</v>
      </c>
      <c r="R25" s="40">
        <f t="shared" si="10"/>
        <v>0</v>
      </c>
      <c r="S25" s="41">
        <f t="shared" si="11"/>
        <v>0</v>
      </c>
      <c r="T25" s="39" t="s">
        <v>50</v>
      </c>
      <c r="U25" s="40">
        <f t="shared" si="12"/>
        <v>8</v>
      </c>
      <c r="V25" s="41">
        <f t="shared" si="13"/>
        <v>0</v>
      </c>
      <c r="W25" s="39" t="s">
        <v>88</v>
      </c>
      <c r="X25" s="40">
        <f t="shared" si="14"/>
        <v>8</v>
      </c>
      <c r="Y25" s="41">
        <f t="shared" si="15"/>
        <v>10</v>
      </c>
      <c r="Z25" s="39" t="s">
        <v>52</v>
      </c>
      <c r="AA25" s="40">
        <f t="shared" si="16"/>
        <v>0</v>
      </c>
      <c r="AB25" s="41">
        <f t="shared" si="17"/>
        <v>0</v>
      </c>
      <c r="AC25" s="39" t="s">
        <v>53</v>
      </c>
      <c r="AD25" s="40">
        <f t="shared" si="18"/>
        <v>8</v>
      </c>
      <c r="AE25" s="41">
        <f t="shared" si="19"/>
        <v>0</v>
      </c>
      <c r="AF25" s="39" t="s">
        <v>89</v>
      </c>
      <c r="AG25" s="40">
        <f t="shared" si="20"/>
        <v>0</v>
      </c>
      <c r="AH25" s="41">
        <f t="shared" si="21"/>
        <v>0</v>
      </c>
      <c r="AI25" s="39" t="s">
        <v>90</v>
      </c>
      <c r="AJ25" s="40">
        <f t="shared" si="22"/>
        <v>8</v>
      </c>
      <c r="AK25" s="41">
        <f t="shared" si="23"/>
        <v>2</v>
      </c>
      <c r="AL25" s="39" t="s">
        <v>56</v>
      </c>
      <c r="AM25" s="40">
        <f t="shared" si="24"/>
        <v>8</v>
      </c>
      <c r="AN25" s="41">
        <f t="shared" si="25"/>
        <v>1</v>
      </c>
      <c r="AO25" s="39" t="s">
        <v>57</v>
      </c>
      <c r="AP25" s="40">
        <f t="shared" si="26"/>
        <v>8</v>
      </c>
      <c r="AQ25" s="41">
        <f t="shared" si="27"/>
        <v>3</v>
      </c>
      <c r="AR25" s="39" t="s">
        <v>58</v>
      </c>
      <c r="AS25" s="40">
        <f t="shared" si="28"/>
        <v>8</v>
      </c>
      <c r="AT25" s="41">
        <f t="shared" si="29"/>
        <v>0</v>
      </c>
      <c r="AU25" s="39" t="s">
        <v>77</v>
      </c>
      <c r="AV25" s="40">
        <f t="shared" si="30"/>
        <v>8</v>
      </c>
      <c r="AW25" s="41">
        <f t="shared" si="31"/>
        <v>5</v>
      </c>
      <c r="AX25" s="39" t="s">
        <v>60</v>
      </c>
      <c r="AY25" s="40">
        <f t="shared" si="32"/>
        <v>0</v>
      </c>
      <c r="AZ25" s="41">
        <f t="shared" si="33"/>
        <v>0</v>
      </c>
      <c r="BA25" s="39" t="s">
        <v>61</v>
      </c>
      <c r="BB25" s="40">
        <f t="shared" si="34"/>
        <v>8</v>
      </c>
      <c r="BC25" s="41">
        <f t="shared" si="35"/>
        <v>0</v>
      </c>
      <c r="BD25" s="39" t="s">
        <v>62</v>
      </c>
      <c r="BE25" s="40">
        <f t="shared" si="36"/>
        <v>8</v>
      </c>
      <c r="BF25" s="41">
        <f t="shared" si="37"/>
        <v>6</v>
      </c>
      <c r="BG25" s="39" t="s">
        <v>63</v>
      </c>
      <c r="BH25" s="40">
        <f t="shared" si="38"/>
        <v>8</v>
      </c>
      <c r="BI25" s="41">
        <f t="shared" si="39"/>
        <v>2</v>
      </c>
      <c r="BJ25" s="39" t="s">
        <v>64</v>
      </c>
      <c r="BK25" s="40">
        <f t="shared" si="40"/>
        <v>8</v>
      </c>
      <c r="BL25" s="41">
        <f t="shared" si="41"/>
        <v>1</v>
      </c>
      <c r="BM25" s="39" t="s">
        <v>103</v>
      </c>
      <c r="BN25" s="40">
        <f t="shared" si="42"/>
        <v>0</v>
      </c>
      <c r="BO25" s="41">
        <f t="shared" si="43"/>
        <v>0</v>
      </c>
      <c r="BP25" s="39" t="s">
        <v>66</v>
      </c>
      <c r="BQ25" s="40">
        <f t="shared" si="44"/>
        <v>8</v>
      </c>
      <c r="BR25" s="41">
        <f t="shared" si="45"/>
        <v>0</v>
      </c>
      <c r="BS25" s="39" t="s">
        <v>113</v>
      </c>
      <c r="BT25" s="40">
        <f t="shared" si="46"/>
        <v>8</v>
      </c>
      <c r="BU25" s="41">
        <f t="shared" si="47"/>
        <v>5</v>
      </c>
      <c r="BV25" s="39" t="s">
        <v>68</v>
      </c>
      <c r="BW25" s="40">
        <f t="shared" si="48"/>
        <v>8</v>
      </c>
      <c r="BX25" s="41">
        <f t="shared" si="49"/>
        <v>0</v>
      </c>
      <c r="BY25" s="39" t="s">
        <v>69</v>
      </c>
      <c r="BZ25" s="40">
        <f t="shared" si="50"/>
        <v>8</v>
      </c>
      <c r="CA25" s="41">
        <f t="shared" si="51"/>
        <v>0</v>
      </c>
      <c r="CB25" s="39" t="s">
        <v>70</v>
      </c>
      <c r="CC25" s="40">
        <f t="shared" si="52"/>
        <v>0</v>
      </c>
      <c r="CD25" s="41">
        <f t="shared" si="53"/>
        <v>0</v>
      </c>
      <c r="CE25" s="39" t="s">
        <v>71</v>
      </c>
      <c r="CF25" s="40">
        <f t="shared" si="54"/>
        <v>0</v>
      </c>
      <c r="CG25" s="41">
        <f t="shared" si="55"/>
        <v>0</v>
      </c>
      <c r="CH25" s="39" t="s">
        <v>72</v>
      </c>
      <c r="CI25" s="40">
        <f t="shared" si="56"/>
        <v>0</v>
      </c>
      <c r="CJ25" s="41">
        <f t="shared" si="57"/>
        <v>0</v>
      </c>
      <c r="CK25" s="39" t="s">
        <v>95</v>
      </c>
      <c r="CL25" s="40">
        <f t="shared" si="58"/>
        <v>0</v>
      </c>
      <c r="CM25" s="41">
        <f t="shared" si="59"/>
        <v>0</v>
      </c>
      <c r="CN25" s="39" t="s">
        <v>74</v>
      </c>
      <c r="CO25" s="40">
        <f t="shared" si="60"/>
        <v>8</v>
      </c>
      <c r="CP25" s="41">
        <f t="shared" si="61"/>
        <v>0</v>
      </c>
      <c r="CQ25" s="39" t="s">
        <v>104</v>
      </c>
      <c r="CR25" s="40">
        <f t="shared" si="62"/>
        <v>0</v>
      </c>
      <c r="CS25" s="41">
        <f t="shared" si="63"/>
        <v>0</v>
      </c>
      <c r="CT25" s="39" t="s">
        <v>76</v>
      </c>
      <c r="CU25" s="40">
        <f t="shared" si="64"/>
        <v>8</v>
      </c>
      <c r="CV25" s="44">
        <f t="shared" si="65"/>
        <v>0</v>
      </c>
      <c r="CW25" s="50" t="s">
        <v>45</v>
      </c>
      <c r="CX25" s="51">
        <f t="shared" si="66"/>
        <v>10</v>
      </c>
      <c r="CY25" s="52">
        <f t="shared" si="67"/>
        <v>0</v>
      </c>
      <c r="CZ25" s="50" t="s">
        <v>85</v>
      </c>
      <c r="DA25" s="51">
        <f t="shared" si="68"/>
        <v>0</v>
      </c>
      <c r="DB25" s="52">
        <f t="shared" si="69"/>
        <v>0</v>
      </c>
      <c r="DC25" s="50" t="s">
        <v>50</v>
      </c>
      <c r="DD25" s="51">
        <f t="shared" si="70"/>
        <v>10</v>
      </c>
      <c r="DE25" s="52">
        <f t="shared" si="71"/>
        <v>0</v>
      </c>
      <c r="DF25" s="50" t="s">
        <v>52</v>
      </c>
      <c r="DG25" s="51">
        <f t="shared" si="72"/>
        <v>0</v>
      </c>
      <c r="DH25" s="53">
        <f t="shared" si="73"/>
        <v>0</v>
      </c>
      <c r="DI25" s="50" t="s">
        <v>53</v>
      </c>
      <c r="DJ25" s="51">
        <f t="shared" si="74"/>
        <v>10</v>
      </c>
      <c r="DK25" s="52">
        <f t="shared" si="75"/>
        <v>0</v>
      </c>
      <c r="DL25" s="50" t="s">
        <v>56</v>
      </c>
      <c r="DM25" s="51">
        <f t="shared" si="76"/>
        <v>10</v>
      </c>
      <c r="DN25" s="53">
        <f t="shared" si="77"/>
        <v>1</v>
      </c>
      <c r="DO25" s="50" t="s">
        <v>58</v>
      </c>
      <c r="DP25" s="51">
        <f t="shared" si="78"/>
        <v>10</v>
      </c>
      <c r="DQ25" s="52">
        <f t="shared" si="79"/>
        <v>0</v>
      </c>
      <c r="DR25" s="50" t="s">
        <v>60</v>
      </c>
      <c r="DS25" s="51">
        <f t="shared" si="80"/>
        <v>0</v>
      </c>
      <c r="DT25" s="52">
        <f t="shared" si="81"/>
        <v>0</v>
      </c>
      <c r="DU25" s="50" t="s">
        <v>61</v>
      </c>
      <c r="DV25" s="51">
        <f t="shared" si="82"/>
        <v>10</v>
      </c>
      <c r="DW25" s="53">
        <f t="shared" si="83"/>
        <v>0</v>
      </c>
      <c r="DX25" s="50" t="s">
        <v>64</v>
      </c>
      <c r="DY25" s="51">
        <f t="shared" si="84"/>
        <v>10</v>
      </c>
      <c r="DZ25" s="52">
        <f t="shared" si="85"/>
        <v>2</v>
      </c>
      <c r="EA25" s="50" t="s">
        <v>66</v>
      </c>
      <c r="EB25" s="51">
        <f t="shared" si="86"/>
        <v>0</v>
      </c>
      <c r="EC25" s="52">
        <f t="shared" si="87"/>
        <v>0</v>
      </c>
      <c r="ED25" s="50" t="s">
        <v>68</v>
      </c>
      <c r="EE25" s="51">
        <f t="shared" si="88"/>
        <v>10</v>
      </c>
      <c r="EF25" s="53">
        <f t="shared" si="89"/>
        <v>0</v>
      </c>
      <c r="EG25" s="50" t="s">
        <v>69</v>
      </c>
      <c r="EH25" s="51">
        <f t="shared" si="90"/>
        <v>10</v>
      </c>
      <c r="EI25" s="52">
        <f t="shared" si="91"/>
        <v>0</v>
      </c>
      <c r="EJ25" s="50" t="s">
        <v>72</v>
      </c>
      <c r="EK25" s="51">
        <f t="shared" si="92"/>
        <v>0</v>
      </c>
      <c r="EL25" s="52">
        <f t="shared" si="93"/>
        <v>0</v>
      </c>
      <c r="EM25" s="50" t="s">
        <v>74</v>
      </c>
      <c r="EN25" s="51">
        <f t="shared" si="94"/>
        <v>0</v>
      </c>
      <c r="EO25" s="52">
        <f t="shared" si="95"/>
        <v>0</v>
      </c>
      <c r="EP25" s="50" t="s">
        <v>76</v>
      </c>
      <c r="EQ25" s="51">
        <f t="shared" si="96"/>
        <v>10</v>
      </c>
      <c r="ER25" s="52">
        <f t="shared" si="97"/>
        <v>0</v>
      </c>
      <c r="ES25" s="33" t="s">
        <v>45</v>
      </c>
      <c r="ET25" s="34">
        <f t="shared" si="98"/>
        <v>12</v>
      </c>
      <c r="EU25" s="35">
        <f t="shared" si="99"/>
        <v>0</v>
      </c>
      <c r="EV25" s="55" t="s">
        <v>52</v>
      </c>
      <c r="EW25" s="34">
        <f t="shared" si="100"/>
        <v>0</v>
      </c>
      <c r="EX25" s="35">
        <f t="shared" si="101"/>
        <v>0</v>
      </c>
      <c r="EY25" s="33" t="s">
        <v>53</v>
      </c>
      <c r="EZ25" s="34">
        <f t="shared" si="102"/>
        <v>0</v>
      </c>
      <c r="FA25" s="35">
        <f t="shared" si="103"/>
        <v>0</v>
      </c>
      <c r="FB25" s="33" t="s">
        <v>60</v>
      </c>
      <c r="FC25" s="34">
        <f t="shared" si="104"/>
        <v>0</v>
      </c>
      <c r="FD25" s="35">
        <f t="shared" si="105"/>
        <v>0</v>
      </c>
      <c r="FE25" s="33" t="s">
        <v>61</v>
      </c>
      <c r="FF25" s="34">
        <f t="shared" si="106"/>
        <v>12</v>
      </c>
      <c r="FG25" s="35">
        <f t="shared" si="107"/>
        <v>0</v>
      </c>
      <c r="FH25" s="33" t="s">
        <v>68</v>
      </c>
      <c r="FI25" s="34">
        <f t="shared" si="108"/>
        <v>12</v>
      </c>
      <c r="FJ25" s="35">
        <f t="shared" si="109"/>
        <v>0</v>
      </c>
      <c r="FK25" s="33" t="s">
        <v>69</v>
      </c>
      <c r="FL25" s="34">
        <f t="shared" si="110"/>
        <v>12</v>
      </c>
      <c r="FM25" s="35">
        <f t="shared" si="111"/>
        <v>0</v>
      </c>
      <c r="FN25" s="33" t="s">
        <v>76</v>
      </c>
      <c r="FO25" s="34">
        <f t="shared" si="112"/>
        <v>12</v>
      </c>
      <c r="FP25" s="35">
        <f t="shared" si="113"/>
        <v>0</v>
      </c>
      <c r="FQ25" s="60" t="s">
        <v>45</v>
      </c>
      <c r="FR25" s="61">
        <f t="shared" si="114"/>
        <v>15</v>
      </c>
      <c r="FS25" s="62">
        <f t="shared" si="115"/>
        <v>0</v>
      </c>
      <c r="FT25" s="63" t="s">
        <v>53</v>
      </c>
      <c r="FU25" s="61">
        <f t="shared" si="116"/>
        <v>0</v>
      </c>
      <c r="FV25" s="62">
        <f t="shared" si="117"/>
        <v>0</v>
      </c>
      <c r="FW25" s="63" t="s">
        <v>61</v>
      </c>
      <c r="FX25" s="61">
        <f t="shared" si="118"/>
        <v>0</v>
      </c>
      <c r="FY25" s="62">
        <f t="shared" si="119"/>
        <v>0</v>
      </c>
      <c r="FZ25" s="63" t="s">
        <v>69</v>
      </c>
      <c r="GA25" s="61">
        <f t="shared" si="120"/>
        <v>0</v>
      </c>
      <c r="GB25" s="62">
        <f t="shared" si="121"/>
        <v>0</v>
      </c>
      <c r="GC25" s="67" t="s">
        <v>45</v>
      </c>
      <c r="GD25" s="68">
        <f t="shared" si="122"/>
        <v>25</v>
      </c>
      <c r="GE25" s="69">
        <f t="shared" si="123"/>
        <v>0</v>
      </c>
      <c r="GF25" s="67" t="s">
        <v>61</v>
      </c>
      <c r="GG25" s="68">
        <f t="shared" si="124"/>
        <v>0</v>
      </c>
      <c r="GH25" s="69">
        <f t="shared" si="125"/>
        <v>0</v>
      </c>
      <c r="GI25" s="73" t="s">
        <v>45</v>
      </c>
      <c r="GJ25" s="74">
        <f t="shared" si="126"/>
        <v>50</v>
      </c>
      <c r="GK25" s="75">
        <f t="shared" si="127"/>
        <v>0</v>
      </c>
    </row>
    <row r="26" spans="1:193" ht="10.5" customHeight="1">
      <c r="A26" s="287" t="s">
        <v>245</v>
      </c>
      <c r="B26" s="286" t="s">
        <v>244</v>
      </c>
      <c r="C26" s="254" t="str">
        <f t="shared" si="0"/>
        <v>Missouri</v>
      </c>
      <c r="D26" s="76">
        <f t="shared" si="1"/>
        <v>446</v>
      </c>
      <c r="E26" s="39" t="s">
        <v>45</v>
      </c>
      <c r="F26" s="40">
        <f t="shared" si="2"/>
        <v>8</v>
      </c>
      <c r="G26" s="41">
        <f t="shared" si="3"/>
        <v>0</v>
      </c>
      <c r="H26" s="39" t="s">
        <v>84</v>
      </c>
      <c r="I26" s="40">
        <f t="shared" si="4"/>
        <v>8</v>
      </c>
      <c r="J26" s="41">
        <f t="shared" si="5"/>
        <v>6</v>
      </c>
      <c r="K26" s="39" t="s">
        <v>85</v>
      </c>
      <c r="L26" s="40">
        <f t="shared" si="6"/>
        <v>0</v>
      </c>
      <c r="M26" s="41">
        <f t="shared" si="7"/>
        <v>0</v>
      </c>
      <c r="N26" s="39" t="s">
        <v>48</v>
      </c>
      <c r="O26" s="40">
        <f t="shared" si="8"/>
        <v>8</v>
      </c>
      <c r="P26" s="41">
        <f t="shared" si="9"/>
        <v>1</v>
      </c>
      <c r="Q26" s="39" t="s">
        <v>49</v>
      </c>
      <c r="R26" s="40">
        <f t="shared" si="10"/>
        <v>0</v>
      </c>
      <c r="S26" s="41">
        <f t="shared" si="11"/>
        <v>0</v>
      </c>
      <c r="T26" s="39" t="s">
        <v>50</v>
      </c>
      <c r="U26" s="40">
        <f t="shared" si="12"/>
        <v>8</v>
      </c>
      <c r="V26" s="41">
        <f t="shared" si="13"/>
        <v>0</v>
      </c>
      <c r="W26" s="39" t="s">
        <v>88</v>
      </c>
      <c r="X26" s="40">
        <f t="shared" si="14"/>
        <v>8</v>
      </c>
      <c r="Y26" s="41">
        <f t="shared" si="15"/>
        <v>10</v>
      </c>
      <c r="Z26" s="39" t="s">
        <v>52</v>
      </c>
      <c r="AA26" s="40">
        <f t="shared" si="16"/>
        <v>0</v>
      </c>
      <c r="AB26" s="41">
        <f t="shared" si="17"/>
        <v>0</v>
      </c>
      <c r="AC26" s="39" t="s">
        <v>53</v>
      </c>
      <c r="AD26" s="40">
        <f t="shared" si="18"/>
        <v>8</v>
      </c>
      <c r="AE26" s="41">
        <f t="shared" si="19"/>
        <v>0</v>
      </c>
      <c r="AF26" s="39" t="s">
        <v>89</v>
      </c>
      <c r="AG26" s="40">
        <f t="shared" si="20"/>
        <v>0</v>
      </c>
      <c r="AH26" s="41">
        <f t="shared" si="21"/>
        <v>0</v>
      </c>
      <c r="AI26" s="39" t="s">
        <v>90</v>
      </c>
      <c r="AJ26" s="40">
        <f t="shared" si="22"/>
        <v>8</v>
      </c>
      <c r="AK26" s="41">
        <f t="shared" si="23"/>
        <v>2</v>
      </c>
      <c r="AL26" s="39" t="s">
        <v>56</v>
      </c>
      <c r="AM26" s="40">
        <f t="shared" si="24"/>
        <v>8</v>
      </c>
      <c r="AN26" s="41">
        <f t="shared" si="25"/>
        <v>1</v>
      </c>
      <c r="AO26" s="39" t="s">
        <v>57</v>
      </c>
      <c r="AP26" s="40">
        <f t="shared" si="26"/>
        <v>8</v>
      </c>
      <c r="AQ26" s="41">
        <f t="shared" si="27"/>
        <v>3</v>
      </c>
      <c r="AR26" s="39" t="s">
        <v>58</v>
      </c>
      <c r="AS26" s="40">
        <f t="shared" si="28"/>
        <v>8</v>
      </c>
      <c r="AT26" s="41">
        <f t="shared" si="29"/>
        <v>0</v>
      </c>
      <c r="AU26" s="39" t="s">
        <v>77</v>
      </c>
      <c r="AV26" s="40">
        <f t="shared" si="30"/>
        <v>8</v>
      </c>
      <c r="AW26" s="41">
        <f t="shared" si="31"/>
        <v>5</v>
      </c>
      <c r="AX26" s="39" t="s">
        <v>60</v>
      </c>
      <c r="AY26" s="40">
        <f t="shared" si="32"/>
        <v>0</v>
      </c>
      <c r="AZ26" s="41">
        <f t="shared" si="33"/>
        <v>0</v>
      </c>
      <c r="BA26" s="39" t="s">
        <v>61</v>
      </c>
      <c r="BB26" s="40">
        <f t="shared" si="34"/>
        <v>8</v>
      </c>
      <c r="BC26" s="41">
        <f t="shared" si="35"/>
        <v>0</v>
      </c>
      <c r="BD26" s="39" t="s">
        <v>62</v>
      </c>
      <c r="BE26" s="40">
        <f t="shared" si="36"/>
        <v>8</v>
      </c>
      <c r="BF26" s="41">
        <f t="shared" si="37"/>
        <v>6</v>
      </c>
      <c r="BG26" s="39" t="s">
        <v>63</v>
      </c>
      <c r="BH26" s="40">
        <f t="shared" si="38"/>
        <v>8</v>
      </c>
      <c r="BI26" s="41">
        <f t="shared" si="39"/>
        <v>2</v>
      </c>
      <c r="BJ26" s="39" t="s">
        <v>64</v>
      </c>
      <c r="BK26" s="40">
        <f t="shared" si="40"/>
        <v>8</v>
      </c>
      <c r="BL26" s="41">
        <f t="shared" si="41"/>
        <v>1</v>
      </c>
      <c r="BM26" s="39" t="s">
        <v>65</v>
      </c>
      <c r="BN26" s="40">
        <f t="shared" si="42"/>
        <v>8</v>
      </c>
      <c r="BO26" s="41">
        <f t="shared" si="43"/>
        <v>3</v>
      </c>
      <c r="BP26" s="39" t="s">
        <v>66</v>
      </c>
      <c r="BQ26" s="40">
        <f t="shared" si="44"/>
        <v>8</v>
      </c>
      <c r="BR26" s="41">
        <f t="shared" si="45"/>
        <v>0</v>
      </c>
      <c r="BS26" s="39" t="s">
        <v>113</v>
      </c>
      <c r="BT26" s="40">
        <f t="shared" si="46"/>
        <v>8</v>
      </c>
      <c r="BU26" s="41">
        <f t="shared" si="47"/>
        <v>5</v>
      </c>
      <c r="BV26" s="39" t="s">
        <v>68</v>
      </c>
      <c r="BW26" s="40">
        <f t="shared" si="48"/>
        <v>8</v>
      </c>
      <c r="BX26" s="41">
        <f t="shared" si="49"/>
        <v>0</v>
      </c>
      <c r="BY26" s="39" t="s">
        <v>69</v>
      </c>
      <c r="BZ26" s="40">
        <f t="shared" si="50"/>
        <v>8</v>
      </c>
      <c r="CA26" s="41">
        <f t="shared" si="51"/>
        <v>0</v>
      </c>
      <c r="CB26" s="39" t="s">
        <v>92</v>
      </c>
      <c r="CC26" s="40">
        <f t="shared" si="52"/>
        <v>8</v>
      </c>
      <c r="CD26" s="41">
        <f t="shared" si="53"/>
        <v>6</v>
      </c>
      <c r="CE26" s="39" t="s">
        <v>71</v>
      </c>
      <c r="CF26" s="40">
        <f t="shared" si="54"/>
        <v>0</v>
      </c>
      <c r="CG26" s="41">
        <f t="shared" si="55"/>
        <v>0</v>
      </c>
      <c r="CH26" s="39" t="s">
        <v>72</v>
      </c>
      <c r="CI26" s="40">
        <f t="shared" si="56"/>
        <v>0</v>
      </c>
      <c r="CJ26" s="41">
        <f t="shared" si="57"/>
        <v>0</v>
      </c>
      <c r="CK26" s="39" t="s">
        <v>95</v>
      </c>
      <c r="CL26" s="40">
        <f t="shared" si="58"/>
        <v>0</v>
      </c>
      <c r="CM26" s="41">
        <f t="shared" si="59"/>
        <v>0</v>
      </c>
      <c r="CN26" s="39" t="s">
        <v>74</v>
      </c>
      <c r="CO26" s="40">
        <f t="shared" si="60"/>
        <v>8</v>
      </c>
      <c r="CP26" s="41">
        <f t="shared" si="61"/>
        <v>0</v>
      </c>
      <c r="CQ26" s="39" t="s">
        <v>75</v>
      </c>
      <c r="CR26" s="40">
        <f t="shared" si="62"/>
        <v>8</v>
      </c>
      <c r="CS26" s="41">
        <f t="shared" si="63"/>
        <v>10</v>
      </c>
      <c r="CT26" s="39" t="s">
        <v>76</v>
      </c>
      <c r="CU26" s="40">
        <f t="shared" si="64"/>
        <v>8</v>
      </c>
      <c r="CV26" s="44">
        <f t="shared" si="65"/>
        <v>0</v>
      </c>
      <c r="CW26" s="50" t="s">
        <v>45</v>
      </c>
      <c r="CX26" s="51">
        <f t="shared" si="66"/>
        <v>10</v>
      </c>
      <c r="CY26" s="52">
        <f t="shared" si="67"/>
        <v>0</v>
      </c>
      <c r="CZ26" s="50" t="s">
        <v>48</v>
      </c>
      <c r="DA26" s="51">
        <f t="shared" si="68"/>
        <v>10</v>
      </c>
      <c r="DB26" s="52">
        <f t="shared" si="69"/>
        <v>1</v>
      </c>
      <c r="DC26" s="50" t="s">
        <v>50</v>
      </c>
      <c r="DD26" s="51">
        <f t="shared" si="70"/>
        <v>10</v>
      </c>
      <c r="DE26" s="52">
        <f t="shared" si="71"/>
        <v>0</v>
      </c>
      <c r="DF26" s="50" t="s">
        <v>52</v>
      </c>
      <c r="DG26" s="51">
        <f t="shared" si="72"/>
        <v>0</v>
      </c>
      <c r="DH26" s="53">
        <f t="shared" si="73"/>
        <v>0</v>
      </c>
      <c r="DI26" s="50" t="s">
        <v>53</v>
      </c>
      <c r="DJ26" s="51">
        <f t="shared" si="74"/>
        <v>10</v>
      </c>
      <c r="DK26" s="52">
        <f t="shared" si="75"/>
        <v>0</v>
      </c>
      <c r="DL26" s="50" t="s">
        <v>90</v>
      </c>
      <c r="DM26" s="51">
        <f t="shared" si="76"/>
        <v>0</v>
      </c>
      <c r="DN26" s="53">
        <f t="shared" si="77"/>
        <v>0</v>
      </c>
      <c r="DO26" s="50" t="s">
        <v>58</v>
      </c>
      <c r="DP26" s="51">
        <f t="shared" si="78"/>
        <v>10</v>
      </c>
      <c r="DQ26" s="52">
        <f t="shared" si="79"/>
        <v>0</v>
      </c>
      <c r="DR26" s="50" t="s">
        <v>60</v>
      </c>
      <c r="DS26" s="51">
        <f t="shared" si="80"/>
        <v>0</v>
      </c>
      <c r="DT26" s="52">
        <f t="shared" si="81"/>
        <v>0</v>
      </c>
      <c r="DU26" s="50" t="s">
        <v>61</v>
      </c>
      <c r="DV26" s="51">
        <f t="shared" si="82"/>
        <v>10</v>
      </c>
      <c r="DW26" s="53">
        <f t="shared" si="83"/>
        <v>0</v>
      </c>
      <c r="DX26" s="50" t="s">
        <v>64</v>
      </c>
      <c r="DY26" s="51">
        <f t="shared" si="84"/>
        <v>10</v>
      </c>
      <c r="DZ26" s="52">
        <f t="shared" si="85"/>
        <v>2</v>
      </c>
      <c r="EA26" s="50" t="s">
        <v>66</v>
      </c>
      <c r="EB26" s="51">
        <f t="shared" si="86"/>
        <v>0</v>
      </c>
      <c r="EC26" s="52">
        <f t="shared" si="87"/>
        <v>0</v>
      </c>
      <c r="ED26" s="50" t="s">
        <v>68</v>
      </c>
      <c r="EE26" s="51">
        <f t="shared" si="88"/>
        <v>10</v>
      </c>
      <c r="EF26" s="53">
        <f t="shared" si="89"/>
        <v>0</v>
      </c>
      <c r="EG26" s="50" t="s">
        <v>69</v>
      </c>
      <c r="EH26" s="51">
        <f t="shared" si="90"/>
        <v>10</v>
      </c>
      <c r="EI26" s="52">
        <f t="shared" si="91"/>
        <v>0</v>
      </c>
      <c r="EJ26" s="50" t="s">
        <v>72</v>
      </c>
      <c r="EK26" s="51">
        <f t="shared" si="92"/>
        <v>0</v>
      </c>
      <c r="EL26" s="52">
        <f t="shared" si="93"/>
        <v>0</v>
      </c>
      <c r="EM26" s="50" t="s">
        <v>74</v>
      </c>
      <c r="EN26" s="51">
        <f t="shared" si="94"/>
        <v>0</v>
      </c>
      <c r="EO26" s="52">
        <f t="shared" si="95"/>
        <v>0</v>
      </c>
      <c r="EP26" s="50" t="s">
        <v>76</v>
      </c>
      <c r="EQ26" s="51">
        <f t="shared" si="96"/>
        <v>10</v>
      </c>
      <c r="ER26" s="52">
        <f t="shared" si="97"/>
        <v>0</v>
      </c>
      <c r="ES26" s="33" t="s">
        <v>45</v>
      </c>
      <c r="ET26" s="34">
        <f t="shared" si="98"/>
        <v>12</v>
      </c>
      <c r="EU26" s="35">
        <f t="shared" si="99"/>
        <v>0</v>
      </c>
      <c r="EV26" s="55" t="s">
        <v>50</v>
      </c>
      <c r="EW26" s="34">
        <f t="shared" si="100"/>
        <v>12</v>
      </c>
      <c r="EX26" s="35">
        <f t="shared" si="101"/>
        <v>0</v>
      </c>
      <c r="EY26" s="33" t="s">
        <v>53</v>
      </c>
      <c r="EZ26" s="34">
        <f t="shared" si="102"/>
        <v>0</v>
      </c>
      <c r="FA26" s="35">
        <f t="shared" si="103"/>
        <v>0</v>
      </c>
      <c r="FB26" s="33" t="s">
        <v>60</v>
      </c>
      <c r="FC26" s="34">
        <f t="shared" si="104"/>
        <v>0</v>
      </c>
      <c r="FD26" s="35">
        <f t="shared" si="105"/>
        <v>0</v>
      </c>
      <c r="FE26" s="33" t="s">
        <v>61</v>
      </c>
      <c r="FF26" s="34">
        <f t="shared" si="106"/>
        <v>12</v>
      </c>
      <c r="FG26" s="35">
        <f t="shared" si="107"/>
        <v>0</v>
      </c>
      <c r="FH26" s="33" t="s">
        <v>68</v>
      </c>
      <c r="FI26" s="34">
        <f t="shared" si="108"/>
        <v>12</v>
      </c>
      <c r="FJ26" s="35">
        <f t="shared" si="109"/>
        <v>0</v>
      </c>
      <c r="FK26" s="33" t="s">
        <v>72</v>
      </c>
      <c r="FL26" s="34">
        <f t="shared" si="110"/>
        <v>0</v>
      </c>
      <c r="FM26" s="35">
        <f t="shared" si="111"/>
        <v>0</v>
      </c>
      <c r="FN26" s="33" t="s">
        <v>76</v>
      </c>
      <c r="FO26" s="34">
        <f t="shared" si="112"/>
        <v>12</v>
      </c>
      <c r="FP26" s="35">
        <f t="shared" si="113"/>
        <v>0</v>
      </c>
      <c r="FQ26" s="60" t="s">
        <v>50</v>
      </c>
      <c r="FR26" s="61">
        <f t="shared" si="114"/>
        <v>0</v>
      </c>
      <c r="FS26" s="62">
        <f t="shared" si="115"/>
        <v>0</v>
      </c>
      <c r="FT26" s="63" t="s">
        <v>60</v>
      </c>
      <c r="FU26" s="61">
        <f t="shared" si="116"/>
        <v>0</v>
      </c>
      <c r="FV26" s="62">
        <f t="shared" si="117"/>
        <v>0</v>
      </c>
      <c r="FW26" s="63" t="s">
        <v>68</v>
      </c>
      <c r="FX26" s="61">
        <f t="shared" si="118"/>
        <v>15</v>
      </c>
      <c r="FY26" s="62">
        <f t="shared" si="119"/>
        <v>0</v>
      </c>
      <c r="FZ26" s="63" t="s">
        <v>76</v>
      </c>
      <c r="GA26" s="61">
        <f t="shared" si="120"/>
        <v>15</v>
      </c>
      <c r="GB26" s="62">
        <f t="shared" si="121"/>
        <v>0</v>
      </c>
      <c r="GC26" s="67" t="s">
        <v>60</v>
      </c>
      <c r="GD26" s="68">
        <f t="shared" si="122"/>
        <v>0</v>
      </c>
      <c r="GE26" s="69">
        <f t="shared" si="123"/>
        <v>0</v>
      </c>
      <c r="GF26" s="67" t="s">
        <v>68</v>
      </c>
      <c r="GG26" s="68">
        <f t="shared" si="124"/>
        <v>0</v>
      </c>
      <c r="GH26" s="69">
        <f t="shared" si="125"/>
        <v>0</v>
      </c>
      <c r="GI26" s="73" t="s">
        <v>60</v>
      </c>
      <c r="GJ26" s="74">
        <f t="shared" si="126"/>
        <v>0</v>
      </c>
      <c r="GK26" s="75">
        <f t="shared" si="127"/>
        <v>0</v>
      </c>
    </row>
    <row r="27" spans="1:193" ht="10.5" customHeight="1">
      <c r="A27" s="287" t="s">
        <v>210</v>
      </c>
      <c r="B27" s="286" t="s">
        <v>208</v>
      </c>
      <c r="C27" s="245" t="str">
        <f t="shared" si="0"/>
        <v>Kentucky</v>
      </c>
      <c r="D27" s="76">
        <f t="shared" si="1"/>
        <v>444</v>
      </c>
      <c r="E27" s="39" t="s">
        <v>45</v>
      </c>
      <c r="F27" s="40">
        <f t="shared" si="2"/>
        <v>8</v>
      </c>
      <c r="G27" s="41">
        <f t="shared" si="3"/>
        <v>0</v>
      </c>
      <c r="H27" s="39" t="s">
        <v>84</v>
      </c>
      <c r="I27" s="40">
        <f t="shared" si="4"/>
        <v>8</v>
      </c>
      <c r="J27" s="41">
        <f t="shared" si="5"/>
        <v>6</v>
      </c>
      <c r="K27" s="39" t="s">
        <v>47</v>
      </c>
      <c r="L27" s="40">
        <f t="shared" si="6"/>
        <v>8</v>
      </c>
      <c r="M27" s="41">
        <f t="shared" si="7"/>
        <v>14</v>
      </c>
      <c r="N27" s="39" t="s">
        <v>86</v>
      </c>
      <c r="O27" s="40">
        <f t="shared" si="8"/>
        <v>0</v>
      </c>
      <c r="P27" s="41">
        <f t="shared" si="9"/>
        <v>0</v>
      </c>
      <c r="Q27" s="39" t="s">
        <v>49</v>
      </c>
      <c r="R27" s="40">
        <f t="shared" si="10"/>
        <v>0</v>
      </c>
      <c r="S27" s="41">
        <f t="shared" si="11"/>
        <v>0</v>
      </c>
      <c r="T27" s="39" t="s">
        <v>50</v>
      </c>
      <c r="U27" s="40">
        <f t="shared" si="12"/>
        <v>8</v>
      </c>
      <c r="V27" s="41">
        <f t="shared" si="13"/>
        <v>0</v>
      </c>
      <c r="W27" s="39" t="s">
        <v>51</v>
      </c>
      <c r="X27" s="40">
        <f t="shared" si="14"/>
        <v>0</v>
      </c>
      <c r="Y27" s="41">
        <f t="shared" si="15"/>
        <v>0</v>
      </c>
      <c r="Z27" s="39" t="s">
        <v>52</v>
      </c>
      <c r="AA27" s="40">
        <f t="shared" si="16"/>
        <v>0</v>
      </c>
      <c r="AB27" s="41">
        <f t="shared" si="17"/>
        <v>0</v>
      </c>
      <c r="AC27" s="39" t="s">
        <v>53</v>
      </c>
      <c r="AD27" s="40">
        <f t="shared" si="18"/>
        <v>8</v>
      </c>
      <c r="AE27" s="41">
        <f t="shared" si="19"/>
        <v>0</v>
      </c>
      <c r="AF27" s="39" t="s">
        <v>54</v>
      </c>
      <c r="AG27" s="40">
        <f t="shared" si="20"/>
        <v>8</v>
      </c>
      <c r="AH27" s="41">
        <f t="shared" si="21"/>
        <v>8</v>
      </c>
      <c r="AI27" s="39" t="s">
        <v>90</v>
      </c>
      <c r="AJ27" s="40">
        <f t="shared" si="22"/>
        <v>8</v>
      </c>
      <c r="AK27" s="41">
        <f t="shared" si="23"/>
        <v>2</v>
      </c>
      <c r="AL27" s="39" t="s">
        <v>56</v>
      </c>
      <c r="AM27" s="40">
        <f t="shared" si="24"/>
        <v>8</v>
      </c>
      <c r="AN27" s="41">
        <f t="shared" si="25"/>
        <v>1</v>
      </c>
      <c r="AO27" s="39" t="s">
        <v>57</v>
      </c>
      <c r="AP27" s="40">
        <f t="shared" si="26"/>
        <v>8</v>
      </c>
      <c r="AQ27" s="41">
        <f t="shared" si="27"/>
        <v>3</v>
      </c>
      <c r="AR27" s="39" t="s">
        <v>58</v>
      </c>
      <c r="AS27" s="40">
        <f t="shared" si="28"/>
        <v>8</v>
      </c>
      <c r="AT27" s="41">
        <f t="shared" si="29"/>
        <v>0</v>
      </c>
      <c r="AU27" s="39" t="s">
        <v>77</v>
      </c>
      <c r="AV27" s="40">
        <f t="shared" si="30"/>
        <v>8</v>
      </c>
      <c r="AW27" s="41">
        <f t="shared" si="31"/>
        <v>5</v>
      </c>
      <c r="AX27" s="39" t="s">
        <v>60</v>
      </c>
      <c r="AY27" s="40">
        <f t="shared" si="32"/>
        <v>0</v>
      </c>
      <c r="AZ27" s="41">
        <f t="shared" si="33"/>
        <v>0</v>
      </c>
      <c r="BA27" s="39" t="s">
        <v>61</v>
      </c>
      <c r="BB27" s="40">
        <f t="shared" si="34"/>
        <v>8</v>
      </c>
      <c r="BC27" s="41">
        <f t="shared" si="35"/>
        <v>0</v>
      </c>
      <c r="BD27" s="39" t="s">
        <v>62</v>
      </c>
      <c r="BE27" s="40">
        <f t="shared" si="36"/>
        <v>8</v>
      </c>
      <c r="BF27" s="41">
        <f t="shared" si="37"/>
        <v>6</v>
      </c>
      <c r="BG27" s="39" t="s">
        <v>63</v>
      </c>
      <c r="BH27" s="40">
        <f t="shared" si="38"/>
        <v>8</v>
      </c>
      <c r="BI27" s="41">
        <f t="shared" si="39"/>
        <v>2</v>
      </c>
      <c r="BJ27" s="39" t="s">
        <v>64</v>
      </c>
      <c r="BK27" s="40">
        <f t="shared" si="40"/>
        <v>8</v>
      </c>
      <c r="BL27" s="41">
        <f t="shared" si="41"/>
        <v>1</v>
      </c>
      <c r="BM27" s="39" t="s">
        <v>65</v>
      </c>
      <c r="BN27" s="40">
        <f t="shared" si="42"/>
        <v>8</v>
      </c>
      <c r="BO27" s="41">
        <f t="shared" si="43"/>
        <v>3</v>
      </c>
      <c r="BP27" s="39" t="s">
        <v>66</v>
      </c>
      <c r="BQ27" s="40">
        <f t="shared" si="44"/>
        <v>8</v>
      </c>
      <c r="BR27" s="41">
        <f t="shared" si="45"/>
        <v>0</v>
      </c>
      <c r="BS27" s="39" t="s">
        <v>67</v>
      </c>
      <c r="BT27" s="40">
        <f t="shared" si="46"/>
        <v>0</v>
      </c>
      <c r="BU27" s="41">
        <f t="shared" si="47"/>
        <v>0</v>
      </c>
      <c r="BV27" s="39" t="s">
        <v>68</v>
      </c>
      <c r="BW27" s="40">
        <f t="shared" si="48"/>
        <v>8</v>
      </c>
      <c r="BX27" s="41">
        <f t="shared" si="49"/>
        <v>0</v>
      </c>
      <c r="BY27" s="39" t="s">
        <v>69</v>
      </c>
      <c r="BZ27" s="40">
        <f t="shared" si="50"/>
        <v>8</v>
      </c>
      <c r="CA27" s="41">
        <f t="shared" si="51"/>
        <v>0</v>
      </c>
      <c r="CB27" s="39" t="s">
        <v>92</v>
      </c>
      <c r="CC27" s="40">
        <f t="shared" si="52"/>
        <v>8</v>
      </c>
      <c r="CD27" s="41">
        <f t="shared" si="53"/>
        <v>6</v>
      </c>
      <c r="CE27" s="39" t="s">
        <v>71</v>
      </c>
      <c r="CF27" s="40">
        <f t="shared" si="54"/>
        <v>0</v>
      </c>
      <c r="CG27" s="41">
        <f t="shared" si="55"/>
        <v>0</v>
      </c>
      <c r="CH27" s="39" t="s">
        <v>72</v>
      </c>
      <c r="CI27" s="40">
        <f t="shared" si="56"/>
        <v>0</v>
      </c>
      <c r="CJ27" s="41">
        <f t="shared" si="57"/>
        <v>0</v>
      </c>
      <c r="CK27" s="39" t="s">
        <v>95</v>
      </c>
      <c r="CL27" s="40">
        <f t="shared" si="58"/>
        <v>0</v>
      </c>
      <c r="CM27" s="41">
        <f t="shared" si="59"/>
        <v>0</v>
      </c>
      <c r="CN27" s="39" t="s">
        <v>74</v>
      </c>
      <c r="CO27" s="40">
        <f t="shared" si="60"/>
        <v>8</v>
      </c>
      <c r="CP27" s="41">
        <f t="shared" si="61"/>
        <v>0</v>
      </c>
      <c r="CQ27" s="39" t="s">
        <v>104</v>
      </c>
      <c r="CR27" s="40">
        <f t="shared" si="62"/>
        <v>0</v>
      </c>
      <c r="CS27" s="41">
        <f t="shared" si="63"/>
        <v>0</v>
      </c>
      <c r="CT27" s="39" t="s">
        <v>132</v>
      </c>
      <c r="CU27" s="40">
        <f t="shared" si="64"/>
        <v>0</v>
      </c>
      <c r="CV27" s="44">
        <f t="shared" si="65"/>
        <v>0</v>
      </c>
      <c r="CW27" s="50" t="s">
        <v>45</v>
      </c>
      <c r="CX27" s="51">
        <f t="shared" si="66"/>
        <v>10</v>
      </c>
      <c r="CY27" s="52">
        <f t="shared" si="67"/>
        <v>0</v>
      </c>
      <c r="CZ27" s="50" t="s">
        <v>47</v>
      </c>
      <c r="DA27" s="51">
        <f t="shared" si="68"/>
        <v>0</v>
      </c>
      <c r="DB27" s="52">
        <f t="shared" si="69"/>
        <v>0</v>
      </c>
      <c r="DC27" s="50" t="s">
        <v>50</v>
      </c>
      <c r="DD27" s="51">
        <f t="shared" si="70"/>
        <v>10</v>
      </c>
      <c r="DE27" s="52">
        <f t="shared" si="71"/>
        <v>0</v>
      </c>
      <c r="DF27" s="50" t="s">
        <v>52</v>
      </c>
      <c r="DG27" s="51">
        <f t="shared" si="72"/>
        <v>0</v>
      </c>
      <c r="DH27" s="53">
        <f t="shared" si="73"/>
        <v>0</v>
      </c>
      <c r="DI27" s="50" t="s">
        <v>53</v>
      </c>
      <c r="DJ27" s="51">
        <f t="shared" si="74"/>
        <v>10</v>
      </c>
      <c r="DK27" s="52">
        <f t="shared" si="75"/>
        <v>0</v>
      </c>
      <c r="DL27" s="50" t="s">
        <v>56</v>
      </c>
      <c r="DM27" s="51">
        <f t="shared" si="76"/>
        <v>10</v>
      </c>
      <c r="DN27" s="53">
        <f t="shared" si="77"/>
        <v>1</v>
      </c>
      <c r="DO27" s="50" t="s">
        <v>58</v>
      </c>
      <c r="DP27" s="51">
        <f t="shared" si="78"/>
        <v>10</v>
      </c>
      <c r="DQ27" s="52">
        <f t="shared" si="79"/>
        <v>0</v>
      </c>
      <c r="DR27" s="50" t="s">
        <v>60</v>
      </c>
      <c r="DS27" s="51">
        <f t="shared" si="80"/>
        <v>0</v>
      </c>
      <c r="DT27" s="52">
        <f t="shared" si="81"/>
        <v>0</v>
      </c>
      <c r="DU27" s="50" t="s">
        <v>61</v>
      </c>
      <c r="DV27" s="51">
        <f t="shared" si="82"/>
        <v>10</v>
      </c>
      <c r="DW27" s="53">
        <f t="shared" si="83"/>
        <v>0</v>
      </c>
      <c r="DX27" s="50" t="s">
        <v>63</v>
      </c>
      <c r="DY27" s="51">
        <f t="shared" si="84"/>
        <v>0</v>
      </c>
      <c r="DZ27" s="52">
        <f t="shared" si="85"/>
        <v>0</v>
      </c>
      <c r="EA27" s="50" t="s">
        <v>66</v>
      </c>
      <c r="EB27" s="51">
        <f t="shared" si="86"/>
        <v>0</v>
      </c>
      <c r="EC27" s="52">
        <f t="shared" si="87"/>
        <v>0</v>
      </c>
      <c r="ED27" s="50" t="s">
        <v>68</v>
      </c>
      <c r="EE27" s="51">
        <f t="shared" si="88"/>
        <v>10</v>
      </c>
      <c r="EF27" s="53">
        <f t="shared" si="89"/>
        <v>0</v>
      </c>
      <c r="EG27" s="50" t="s">
        <v>69</v>
      </c>
      <c r="EH27" s="51">
        <f t="shared" si="90"/>
        <v>10</v>
      </c>
      <c r="EI27" s="52">
        <f t="shared" si="91"/>
        <v>0</v>
      </c>
      <c r="EJ27" s="50" t="s">
        <v>72</v>
      </c>
      <c r="EK27" s="51">
        <f t="shared" si="92"/>
        <v>0</v>
      </c>
      <c r="EL27" s="52">
        <f t="shared" si="93"/>
        <v>0</v>
      </c>
      <c r="EM27" s="50" t="s">
        <v>74</v>
      </c>
      <c r="EN27" s="51">
        <f t="shared" si="94"/>
        <v>0</v>
      </c>
      <c r="EO27" s="52">
        <f t="shared" si="95"/>
        <v>0</v>
      </c>
      <c r="EP27" s="50" t="s">
        <v>132</v>
      </c>
      <c r="EQ27" s="51">
        <f t="shared" si="96"/>
        <v>0</v>
      </c>
      <c r="ER27" s="52">
        <f t="shared" si="97"/>
        <v>0</v>
      </c>
      <c r="ES27" s="33" t="s">
        <v>45</v>
      </c>
      <c r="ET27" s="34">
        <f t="shared" si="98"/>
        <v>12</v>
      </c>
      <c r="EU27" s="35">
        <f t="shared" si="99"/>
        <v>0</v>
      </c>
      <c r="EV27" s="55" t="s">
        <v>50</v>
      </c>
      <c r="EW27" s="34">
        <f t="shared" si="100"/>
        <v>12</v>
      </c>
      <c r="EX27" s="35">
        <f t="shared" si="101"/>
        <v>0</v>
      </c>
      <c r="EY27" s="33" t="s">
        <v>53</v>
      </c>
      <c r="EZ27" s="34">
        <f t="shared" si="102"/>
        <v>0</v>
      </c>
      <c r="FA27" s="35">
        <f t="shared" si="103"/>
        <v>0</v>
      </c>
      <c r="FB27" s="33" t="s">
        <v>60</v>
      </c>
      <c r="FC27" s="34">
        <f t="shared" si="104"/>
        <v>0</v>
      </c>
      <c r="FD27" s="35">
        <f t="shared" si="105"/>
        <v>0</v>
      </c>
      <c r="FE27" s="33" t="s">
        <v>61</v>
      </c>
      <c r="FF27" s="34">
        <f t="shared" si="106"/>
        <v>12</v>
      </c>
      <c r="FG27" s="35">
        <f t="shared" si="107"/>
        <v>0</v>
      </c>
      <c r="FH27" s="33" t="s">
        <v>66</v>
      </c>
      <c r="FI27" s="34">
        <f t="shared" si="108"/>
        <v>0</v>
      </c>
      <c r="FJ27" s="35">
        <f t="shared" si="109"/>
        <v>0</v>
      </c>
      <c r="FK27" s="33" t="s">
        <v>69</v>
      </c>
      <c r="FL27" s="34">
        <f t="shared" si="110"/>
        <v>12</v>
      </c>
      <c r="FM27" s="35">
        <f t="shared" si="111"/>
        <v>0</v>
      </c>
      <c r="FN27" s="33" t="s">
        <v>74</v>
      </c>
      <c r="FO27" s="34">
        <f t="shared" si="112"/>
        <v>0</v>
      </c>
      <c r="FP27" s="35">
        <f t="shared" si="113"/>
        <v>0</v>
      </c>
      <c r="FQ27" s="60" t="s">
        <v>45</v>
      </c>
      <c r="FR27" s="61">
        <f t="shared" si="114"/>
        <v>15</v>
      </c>
      <c r="FS27" s="62">
        <f t="shared" si="115"/>
        <v>0</v>
      </c>
      <c r="FT27" s="63" t="s">
        <v>60</v>
      </c>
      <c r="FU27" s="61">
        <f t="shared" si="116"/>
        <v>0</v>
      </c>
      <c r="FV27" s="62">
        <f t="shared" si="117"/>
        <v>0</v>
      </c>
      <c r="FW27" s="63" t="s">
        <v>66</v>
      </c>
      <c r="FX27" s="61">
        <f t="shared" si="118"/>
        <v>0</v>
      </c>
      <c r="FY27" s="62">
        <f t="shared" si="119"/>
        <v>0</v>
      </c>
      <c r="FZ27" s="63" t="s">
        <v>69</v>
      </c>
      <c r="GA27" s="61">
        <f t="shared" si="120"/>
        <v>0</v>
      </c>
      <c r="GB27" s="62">
        <f t="shared" si="121"/>
        <v>0</v>
      </c>
      <c r="GC27" s="67" t="s">
        <v>45</v>
      </c>
      <c r="GD27" s="68">
        <f t="shared" si="122"/>
        <v>25</v>
      </c>
      <c r="GE27" s="69">
        <f t="shared" si="123"/>
        <v>0</v>
      </c>
      <c r="GF27" s="67" t="s">
        <v>66</v>
      </c>
      <c r="GG27" s="68">
        <f t="shared" si="124"/>
        <v>0</v>
      </c>
      <c r="GH27" s="69">
        <f t="shared" si="125"/>
        <v>0</v>
      </c>
      <c r="GI27" s="73" t="s">
        <v>45</v>
      </c>
      <c r="GJ27" s="74">
        <f t="shared" si="126"/>
        <v>50</v>
      </c>
      <c r="GK27" s="75">
        <f t="shared" si="127"/>
        <v>0</v>
      </c>
    </row>
    <row r="28" spans="1:193" ht="10.5" customHeight="1">
      <c r="A28" s="287" t="s">
        <v>176</v>
      </c>
      <c r="B28" s="286" t="s">
        <v>175</v>
      </c>
      <c r="C28" s="254" t="str">
        <f t="shared" si="0"/>
        <v>Kansas</v>
      </c>
      <c r="D28" s="76">
        <f t="shared" si="1"/>
        <v>443</v>
      </c>
      <c r="E28" s="39" t="s">
        <v>45</v>
      </c>
      <c r="F28" s="40">
        <f t="shared" si="2"/>
        <v>8</v>
      </c>
      <c r="G28" s="41">
        <f t="shared" si="3"/>
        <v>0</v>
      </c>
      <c r="H28" s="39" t="s">
        <v>46</v>
      </c>
      <c r="I28" s="40">
        <f t="shared" si="4"/>
        <v>0</v>
      </c>
      <c r="J28" s="41">
        <f t="shared" si="5"/>
        <v>0</v>
      </c>
      <c r="K28" s="39" t="s">
        <v>47</v>
      </c>
      <c r="L28" s="40">
        <f t="shared" si="6"/>
        <v>8</v>
      </c>
      <c r="M28" s="41">
        <f t="shared" si="7"/>
        <v>14</v>
      </c>
      <c r="N28" s="39" t="s">
        <v>48</v>
      </c>
      <c r="O28" s="40">
        <f t="shared" si="8"/>
        <v>8</v>
      </c>
      <c r="P28" s="41">
        <f t="shared" si="9"/>
        <v>1</v>
      </c>
      <c r="Q28" s="39" t="s">
        <v>87</v>
      </c>
      <c r="R28" s="40">
        <f t="shared" si="10"/>
        <v>8</v>
      </c>
      <c r="S28" s="41">
        <f t="shared" si="11"/>
        <v>12</v>
      </c>
      <c r="T28" s="39" t="s">
        <v>50</v>
      </c>
      <c r="U28" s="40">
        <f t="shared" si="12"/>
        <v>8</v>
      </c>
      <c r="V28" s="41">
        <f t="shared" si="13"/>
        <v>0</v>
      </c>
      <c r="W28" s="39" t="s">
        <v>88</v>
      </c>
      <c r="X28" s="40">
        <f t="shared" si="14"/>
        <v>8</v>
      </c>
      <c r="Y28" s="41">
        <f t="shared" si="15"/>
        <v>10</v>
      </c>
      <c r="Z28" s="39" t="s">
        <v>52</v>
      </c>
      <c r="AA28" s="40">
        <f t="shared" si="16"/>
        <v>0</v>
      </c>
      <c r="AB28" s="41">
        <f t="shared" si="17"/>
        <v>0</v>
      </c>
      <c r="AC28" s="39" t="s">
        <v>53</v>
      </c>
      <c r="AD28" s="40">
        <f t="shared" si="18"/>
        <v>8</v>
      </c>
      <c r="AE28" s="41">
        <f t="shared" si="19"/>
        <v>0</v>
      </c>
      <c r="AF28" s="39" t="s">
        <v>54</v>
      </c>
      <c r="AG28" s="40">
        <f t="shared" si="20"/>
        <v>8</v>
      </c>
      <c r="AH28" s="41">
        <f t="shared" si="21"/>
        <v>8</v>
      </c>
      <c r="AI28" s="39" t="s">
        <v>90</v>
      </c>
      <c r="AJ28" s="40">
        <f t="shared" si="22"/>
        <v>8</v>
      </c>
      <c r="AK28" s="41">
        <f t="shared" si="23"/>
        <v>2</v>
      </c>
      <c r="AL28" s="39" t="s">
        <v>56</v>
      </c>
      <c r="AM28" s="40">
        <f t="shared" si="24"/>
        <v>8</v>
      </c>
      <c r="AN28" s="41">
        <f t="shared" si="25"/>
        <v>1</v>
      </c>
      <c r="AO28" s="39" t="s">
        <v>109</v>
      </c>
      <c r="AP28" s="40">
        <f t="shared" si="26"/>
        <v>0</v>
      </c>
      <c r="AQ28" s="41">
        <f t="shared" si="27"/>
        <v>0</v>
      </c>
      <c r="AR28" s="39" t="s">
        <v>58</v>
      </c>
      <c r="AS28" s="40">
        <f t="shared" si="28"/>
        <v>8</v>
      </c>
      <c r="AT28" s="41">
        <f t="shared" si="29"/>
        <v>0</v>
      </c>
      <c r="AU28" s="39" t="s">
        <v>59</v>
      </c>
      <c r="AV28" s="40">
        <f t="shared" si="30"/>
        <v>0</v>
      </c>
      <c r="AW28" s="41">
        <f t="shared" si="31"/>
        <v>0</v>
      </c>
      <c r="AX28" s="39" t="s">
        <v>60</v>
      </c>
      <c r="AY28" s="40">
        <f t="shared" si="32"/>
        <v>0</v>
      </c>
      <c r="AZ28" s="41">
        <f t="shared" si="33"/>
        <v>0</v>
      </c>
      <c r="BA28" s="39" t="s">
        <v>61</v>
      </c>
      <c r="BB28" s="40">
        <f t="shared" si="34"/>
        <v>8</v>
      </c>
      <c r="BC28" s="41">
        <f t="shared" si="35"/>
        <v>0</v>
      </c>
      <c r="BD28" s="39" t="s">
        <v>102</v>
      </c>
      <c r="BE28" s="40">
        <f t="shared" si="36"/>
        <v>0</v>
      </c>
      <c r="BF28" s="41">
        <f t="shared" si="37"/>
        <v>0</v>
      </c>
      <c r="BG28" s="39" t="s">
        <v>63</v>
      </c>
      <c r="BH28" s="40">
        <f t="shared" si="38"/>
        <v>8</v>
      </c>
      <c r="BI28" s="41">
        <f t="shared" si="39"/>
        <v>2</v>
      </c>
      <c r="BJ28" s="39" t="s">
        <v>110</v>
      </c>
      <c r="BK28" s="40">
        <f t="shared" si="40"/>
        <v>0</v>
      </c>
      <c r="BL28" s="41">
        <f t="shared" si="41"/>
        <v>0</v>
      </c>
      <c r="BM28" s="39" t="s">
        <v>103</v>
      </c>
      <c r="BN28" s="40">
        <f t="shared" si="42"/>
        <v>0</v>
      </c>
      <c r="BO28" s="41">
        <f t="shared" si="43"/>
        <v>0</v>
      </c>
      <c r="BP28" s="39" t="s">
        <v>66</v>
      </c>
      <c r="BQ28" s="40">
        <f t="shared" si="44"/>
        <v>8</v>
      </c>
      <c r="BR28" s="41">
        <f t="shared" si="45"/>
        <v>0</v>
      </c>
      <c r="BS28" s="39" t="s">
        <v>67</v>
      </c>
      <c r="BT28" s="40">
        <f t="shared" si="46"/>
        <v>0</v>
      </c>
      <c r="BU28" s="41">
        <f t="shared" si="47"/>
        <v>0</v>
      </c>
      <c r="BV28" s="39" t="s">
        <v>68</v>
      </c>
      <c r="BW28" s="40">
        <f t="shared" si="48"/>
        <v>8</v>
      </c>
      <c r="BX28" s="41">
        <f t="shared" si="49"/>
        <v>0</v>
      </c>
      <c r="BY28" s="39" t="s">
        <v>69</v>
      </c>
      <c r="BZ28" s="40">
        <f t="shared" si="50"/>
        <v>8</v>
      </c>
      <c r="CA28" s="41">
        <f t="shared" si="51"/>
        <v>0</v>
      </c>
      <c r="CB28" s="39" t="s">
        <v>70</v>
      </c>
      <c r="CC28" s="40">
        <f t="shared" si="52"/>
        <v>0</v>
      </c>
      <c r="CD28" s="41">
        <f t="shared" si="53"/>
        <v>0</v>
      </c>
      <c r="CE28" s="39" t="s">
        <v>71</v>
      </c>
      <c r="CF28" s="40">
        <f t="shared" si="54"/>
        <v>0</v>
      </c>
      <c r="CG28" s="41">
        <f t="shared" si="55"/>
        <v>0</v>
      </c>
      <c r="CH28" s="39" t="s">
        <v>94</v>
      </c>
      <c r="CI28" s="40">
        <f t="shared" si="56"/>
        <v>8</v>
      </c>
      <c r="CJ28" s="41">
        <f t="shared" si="57"/>
        <v>16</v>
      </c>
      <c r="CK28" s="39" t="s">
        <v>73</v>
      </c>
      <c r="CL28" s="40">
        <f t="shared" si="58"/>
        <v>8</v>
      </c>
      <c r="CM28" s="41">
        <f t="shared" si="59"/>
        <v>12</v>
      </c>
      <c r="CN28" s="39" t="s">
        <v>96</v>
      </c>
      <c r="CO28" s="40">
        <f t="shared" si="60"/>
        <v>0</v>
      </c>
      <c r="CP28" s="41">
        <f t="shared" si="61"/>
        <v>0</v>
      </c>
      <c r="CQ28" s="39" t="s">
        <v>75</v>
      </c>
      <c r="CR28" s="40">
        <f t="shared" si="62"/>
        <v>8</v>
      </c>
      <c r="CS28" s="41">
        <f t="shared" si="63"/>
        <v>10</v>
      </c>
      <c r="CT28" s="39" t="s">
        <v>76</v>
      </c>
      <c r="CU28" s="40">
        <f t="shared" si="64"/>
        <v>8</v>
      </c>
      <c r="CV28" s="44">
        <f t="shared" si="65"/>
        <v>0</v>
      </c>
      <c r="CW28" s="50" t="s">
        <v>45</v>
      </c>
      <c r="CX28" s="51">
        <f t="shared" si="66"/>
        <v>10</v>
      </c>
      <c r="CY28" s="52">
        <f t="shared" si="67"/>
        <v>0</v>
      </c>
      <c r="CZ28" s="50" t="s">
        <v>47</v>
      </c>
      <c r="DA28" s="51">
        <f t="shared" si="68"/>
        <v>0</v>
      </c>
      <c r="DB28" s="52">
        <f t="shared" si="69"/>
        <v>0</v>
      </c>
      <c r="DC28" s="50" t="s">
        <v>50</v>
      </c>
      <c r="DD28" s="51">
        <f t="shared" si="70"/>
        <v>10</v>
      </c>
      <c r="DE28" s="52">
        <f t="shared" si="71"/>
        <v>0</v>
      </c>
      <c r="DF28" s="50" t="s">
        <v>52</v>
      </c>
      <c r="DG28" s="51">
        <f t="shared" si="72"/>
        <v>0</v>
      </c>
      <c r="DH28" s="53">
        <f t="shared" si="73"/>
        <v>0</v>
      </c>
      <c r="DI28" s="50" t="s">
        <v>53</v>
      </c>
      <c r="DJ28" s="51">
        <f t="shared" si="74"/>
        <v>10</v>
      </c>
      <c r="DK28" s="52">
        <f t="shared" si="75"/>
        <v>0</v>
      </c>
      <c r="DL28" s="50" t="s">
        <v>90</v>
      </c>
      <c r="DM28" s="51">
        <f t="shared" si="76"/>
        <v>0</v>
      </c>
      <c r="DN28" s="53">
        <f t="shared" si="77"/>
        <v>0</v>
      </c>
      <c r="DO28" s="50" t="s">
        <v>58</v>
      </c>
      <c r="DP28" s="51">
        <f t="shared" si="78"/>
        <v>10</v>
      </c>
      <c r="DQ28" s="52">
        <f t="shared" si="79"/>
        <v>0</v>
      </c>
      <c r="DR28" s="50" t="s">
        <v>60</v>
      </c>
      <c r="DS28" s="51">
        <f t="shared" si="80"/>
        <v>0</v>
      </c>
      <c r="DT28" s="52">
        <f t="shared" si="81"/>
        <v>0</v>
      </c>
      <c r="DU28" s="50" t="s">
        <v>61</v>
      </c>
      <c r="DV28" s="51">
        <f t="shared" si="82"/>
        <v>10</v>
      </c>
      <c r="DW28" s="53">
        <f t="shared" si="83"/>
        <v>0</v>
      </c>
      <c r="DX28" s="50" t="s">
        <v>63</v>
      </c>
      <c r="DY28" s="51">
        <f t="shared" si="84"/>
        <v>0</v>
      </c>
      <c r="DZ28" s="52">
        <f t="shared" si="85"/>
        <v>0</v>
      </c>
      <c r="EA28" s="50" t="s">
        <v>66</v>
      </c>
      <c r="EB28" s="51">
        <f t="shared" si="86"/>
        <v>0</v>
      </c>
      <c r="EC28" s="52">
        <f t="shared" si="87"/>
        <v>0</v>
      </c>
      <c r="ED28" s="50" t="s">
        <v>68</v>
      </c>
      <c r="EE28" s="51">
        <f t="shared" si="88"/>
        <v>10</v>
      </c>
      <c r="EF28" s="53">
        <f t="shared" si="89"/>
        <v>0</v>
      </c>
      <c r="EG28" s="50" t="s">
        <v>69</v>
      </c>
      <c r="EH28" s="51">
        <f t="shared" si="90"/>
        <v>10</v>
      </c>
      <c r="EI28" s="52">
        <f t="shared" si="91"/>
        <v>0</v>
      </c>
      <c r="EJ28" s="50" t="s">
        <v>71</v>
      </c>
      <c r="EK28" s="51">
        <f t="shared" si="92"/>
        <v>0</v>
      </c>
      <c r="EL28" s="52">
        <f t="shared" si="93"/>
        <v>0</v>
      </c>
      <c r="EM28" s="50" t="s">
        <v>96</v>
      </c>
      <c r="EN28" s="51">
        <f t="shared" si="94"/>
        <v>0</v>
      </c>
      <c r="EO28" s="52">
        <f t="shared" si="95"/>
        <v>0</v>
      </c>
      <c r="EP28" s="50" t="s">
        <v>76</v>
      </c>
      <c r="EQ28" s="51">
        <f t="shared" si="96"/>
        <v>10</v>
      </c>
      <c r="ER28" s="52">
        <f t="shared" si="97"/>
        <v>0</v>
      </c>
      <c r="ES28" s="33" t="s">
        <v>45</v>
      </c>
      <c r="ET28" s="34">
        <f t="shared" si="98"/>
        <v>12</v>
      </c>
      <c r="EU28" s="35">
        <f t="shared" si="99"/>
        <v>0</v>
      </c>
      <c r="EV28" s="55" t="s">
        <v>52</v>
      </c>
      <c r="EW28" s="34">
        <f t="shared" si="100"/>
        <v>0</v>
      </c>
      <c r="EX28" s="35">
        <f t="shared" si="101"/>
        <v>0</v>
      </c>
      <c r="EY28" s="33" t="s">
        <v>53</v>
      </c>
      <c r="EZ28" s="34">
        <f t="shared" si="102"/>
        <v>0</v>
      </c>
      <c r="FA28" s="35">
        <f t="shared" si="103"/>
        <v>0</v>
      </c>
      <c r="FB28" s="33" t="s">
        <v>58</v>
      </c>
      <c r="FC28" s="34">
        <f t="shared" si="104"/>
        <v>0</v>
      </c>
      <c r="FD28" s="35">
        <f t="shared" si="105"/>
        <v>0</v>
      </c>
      <c r="FE28" s="33" t="s">
        <v>61</v>
      </c>
      <c r="FF28" s="34">
        <f t="shared" si="106"/>
        <v>12</v>
      </c>
      <c r="FG28" s="35">
        <f t="shared" si="107"/>
        <v>0</v>
      </c>
      <c r="FH28" s="33" t="s">
        <v>68</v>
      </c>
      <c r="FI28" s="34">
        <f t="shared" si="108"/>
        <v>12</v>
      </c>
      <c r="FJ28" s="35">
        <f t="shared" si="109"/>
        <v>0</v>
      </c>
      <c r="FK28" s="33" t="s">
        <v>69</v>
      </c>
      <c r="FL28" s="34">
        <f t="shared" si="110"/>
        <v>12</v>
      </c>
      <c r="FM28" s="35">
        <f t="shared" si="111"/>
        <v>0</v>
      </c>
      <c r="FN28" s="33" t="s">
        <v>76</v>
      </c>
      <c r="FO28" s="34">
        <f t="shared" si="112"/>
        <v>12</v>
      </c>
      <c r="FP28" s="35">
        <f t="shared" si="113"/>
        <v>0</v>
      </c>
      <c r="FQ28" s="60" t="s">
        <v>52</v>
      </c>
      <c r="FR28" s="61">
        <f t="shared" si="114"/>
        <v>0</v>
      </c>
      <c r="FS28" s="62">
        <f t="shared" si="115"/>
        <v>0</v>
      </c>
      <c r="FT28" s="63" t="s">
        <v>53</v>
      </c>
      <c r="FU28" s="61">
        <f t="shared" si="116"/>
        <v>0</v>
      </c>
      <c r="FV28" s="62">
        <f t="shared" si="117"/>
        <v>0</v>
      </c>
      <c r="FW28" s="63" t="s">
        <v>68</v>
      </c>
      <c r="FX28" s="61">
        <f t="shared" si="118"/>
        <v>15</v>
      </c>
      <c r="FY28" s="62">
        <f t="shared" si="119"/>
        <v>0</v>
      </c>
      <c r="FZ28" s="63" t="s">
        <v>76</v>
      </c>
      <c r="GA28" s="61">
        <f t="shared" si="120"/>
        <v>15</v>
      </c>
      <c r="GB28" s="62">
        <f t="shared" si="121"/>
        <v>0</v>
      </c>
      <c r="GC28" s="67" t="s">
        <v>53</v>
      </c>
      <c r="GD28" s="68">
        <f t="shared" si="122"/>
        <v>0</v>
      </c>
      <c r="GE28" s="69">
        <f t="shared" si="123"/>
        <v>0</v>
      </c>
      <c r="GF28" s="67" t="s">
        <v>76</v>
      </c>
      <c r="GG28" s="68">
        <f t="shared" si="124"/>
        <v>25</v>
      </c>
      <c r="GH28" s="69">
        <f t="shared" si="125"/>
        <v>0</v>
      </c>
      <c r="GI28" s="73" t="s">
        <v>76</v>
      </c>
      <c r="GJ28" s="74">
        <f t="shared" si="126"/>
        <v>0</v>
      </c>
      <c r="GK28" s="75">
        <f t="shared" si="127"/>
        <v>0</v>
      </c>
    </row>
    <row r="29" spans="1:193" ht="10.5" customHeight="1">
      <c r="A29" s="287" t="s">
        <v>118</v>
      </c>
      <c r="B29" s="286" t="s">
        <v>404</v>
      </c>
      <c r="C29" s="254" t="str">
        <f t="shared" si="0"/>
        <v>Duke</v>
      </c>
      <c r="D29" s="76">
        <f t="shared" si="1"/>
        <v>438</v>
      </c>
      <c r="E29" s="39" t="s">
        <v>45</v>
      </c>
      <c r="F29" s="40">
        <f t="shared" si="2"/>
        <v>8</v>
      </c>
      <c r="G29" s="41">
        <f t="shared" si="3"/>
        <v>0</v>
      </c>
      <c r="H29" s="39" t="s">
        <v>84</v>
      </c>
      <c r="I29" s="40">
        <f t="shared" si="4"/>
        <v>8</v>
      </c>
      <c r="J29" s="41">
        <f t="shared" si="5"/>
        <v>6</v>
      </c>
      <c r="K29" s="39" t="s">
        <v>47</v>
      </c>
      <c r="L29" s="40">
        <f t="shared" si="6"/>
        <v>8</v>
      </c>
      <c r="M29" s="41">
        <f t="shared" si="7"/>
        <v>14</v>
      </c>
      <c r="N29" s="39" t="s">
        <v>48</v>
      </c>
      <c r="O29" s="40">
        <f t="shared" si="8"/>
        <v>8</v>
      </c>
      <c r="P29" s="41">
        <f t="shared" si="9"/>
        <v>1</v>
      </c>
      <c r="Q29" s="39" t="s">
        <v>87</v>
      </c>
      <c r="R29" s="40">
        <f t="shared" si="10"/>
        <v>8</v>
      </c>
      <c r="S29" s="41">
        <f t="shared" si="11"/>
        <v>12</v>
      </c>
      <c r="T29" s="39" t="s">
        <v>50</v>
      </c>
      <c r="U29" s="40">
        <f t="shared" si="12"/>
        <v>8</v>
      </c>
      <c r="V29" s="41">
        <f t="shared" si="13"/>
        <v>0</v>
      </c>
      <c r="W29" s="39" t="s">
        <v>88</v>
      </c>
      <c r="X29" s="40">
        <f t="shared" si="14"/>
        <v>8</v>
      </c>
      <c r="Y29" s="41">
        <f t="shared" si="15"/>
        <v>10</v>
      </c>
      <c r="Z29" s="39" t="s">
        <v>52</v>
      </c>
      <c r="AA29" s="40">
        <f t="shared" si="16"/>
        <v>0</v>
      </c>
      <c r="AB29" s="41">
        <f t="shared" si="17"/>
        <v>0</v>
      </c>
      <c r="AC29" s="39" t="s">
        <v>53</v>
      </c>
      <c r="AD29" s="40">
        <f t="shared" si="18"/>
        <v>8</v>
      </c>
      <c r="AE29" s="41">
        <f t="shared" si="19"/>
        <v>0</v>
      </c>
      <c r="AF29" s="39" t="s">
        <v>89</v>
      </c>
      <c r="AG29" s="40">
        <f t="shared" si="20"/>
        <v>0</v>
      </c>
      <c r="AH29" s="41">
        <f t="shared" si="21"/>
        <v>0</v>
      </c>
      <c r="AI29" s="39" t="s">
        <v>55</v>
      </c>
      <c r="AJ29" s="40">
        <f t="shared" si="22"/>
        <v>0</v>
      </c>
      <c r="AK29" s="41">
        <f t="shared" si="23"/>
        <v>0</v>
      </c>
      <c r="AL29" s="39" t="s">
        <v>56</v>
      </c>
      <c r="AM29" s="40">
        <f t="shared" si="24"/>
        <v>8</v>
      </c>
      <c r="AN29" s="41">
        <f t="shared" si="25"/>
        <v>1</v>
      </c>
      <c r="AO29" s="39" t="s">
        <v>57</v>
      </c>
      <c r="AP29" s="40">
        <f t="shared" si="26"/>
        <v>8</v>
      </c>
      <c r="AQ29" s="41">
        <f t="shared" si="27"/>
        <v>3</v>
      </c>
      <c r="AR29" s="39" t="s">
        <v>58</v>
      </c>
      <c r="AS29" s="40">
        <f t="shared" si="28"/>
        <v>8</v>
      </c>
      <c r="AT29" s="41">
        <f t="shared" si="29"/>
        <v>0</v>
      </c>
      <c r="AU29" s="39" t="s">
        <v>59</v>
      </c>
      <c r="AV29" s="40">
        <f t="shared" si="30"/>
        <v>0</v>
      </c>
      <c r="AW29" s="41">
        <f t="shared" si="31"/>
        <v>0</v>
      </c>
      <c r="AX29" s="39" t="s">
        <v>60</v>
      </c>
      <c r="AY29" s="40">
        <f t="shared" si="32"/>
        <v>0</v>
      </c>
      <c r="AZ29" s="41">
        <f t="shared" si="33"/>
        <v>0</v>
      </c>
      <c r="BA29" s="39" t="s">
        <v>61</v>
      </c>
      <c r="BB29" s="40">
        <f t="shared" si="34"/>
        <v>8</v>
      </c>
      <c r="BC29" s="41">
        <f t="shared" si="35"/>
        <v>0</v>
      </c>
      <c r="BD29" s="39" t="s">
        <v>102</v>
      </c>
      <c r="BE29" s="40">
        <f t="shared" si="36"/>
        <v>0</v>
      </c>
      <c r="BF29" s="41">
        <f t="shared" si="37"/>
        <v>0</v>
      </c>
      <c r="BG29" s="39" t="s">
        <v>63</v>
      </c>
      <c r="BH29" s="40">
        <f t="shared" si="38"/>
        <v>8</v>
      </c>
      <c r="BI29" s="41">
        <f t="shared" si="39"/>
        <v>2</v>
      </c>
      <c r="BJ29" s="39" t="s">
        <v>64</v>
      </c>
      <c r="BK29" s="40">
        <f t="shared" si="40"/>
        <v>8</v>
      </c>
      <c r="BL29" s="41">
        <f t="shared" si="41"/>
        <v>1</v>
      </c>
      <c r="BM29" s="39" t="s">
        <v>103</v>
      </c>
      <c r="BN29" s="40">
        <f t="shared" si="42"/>
        <v>0</v>
      </c>
      <c r="BO29" s="41">
        <f t="shared" si="43"/>
        <v>0</v>
      </c>
      <c r="BP29" s="39" t="s">
        <v>66</v>
      </c>
      <c r="BQ29" s="40">
        <f t="shared" si="44"/>
        <v>8</v>
      </c>
      <c r="BR29" s="41">
        <f t="shared" si="45"/>
        <v>0</v>
      </c>
      <c r="BS29" s="39" t="s">
        <v>113</v>
      </c>
      <c r="BT29" s="40">
        <f t="shared" si="46"/>
        <v>8</v>
      </c>
      <c r="BU29" s="41">
        <f t="shared" si="47"/>
        <v>5</v>
      </c>
      <c r="BV29" s="39" t="s">
        <v>68</v>
      </c>
      <c r="BW29" s="40">
        <f t="shared" si="48"/>
        <v>8</v>
      </c>
      <c r="BX29" s="41">
        <f t="shared" si="49"/>
        <v>0</v>
      </c>
      <c r="BY29" s="39" t="s">
        <v>69</v>
      </c>
      <c r="BZ29" s="40">
        <f t="shared" si="50"/>
        <v>8</v>
      </c>
      <c r="CA29" s="41">
        <f t="shared" si="51"/>
        <v>0</v>
      </c>
      <c r="CB29" s="39" t="s">
        <v>92</v>
      </c>
      <c r="CC29" s="40">
        <f t="shared" si="52"/>
        <v>8</v>
      </c>
      <c r="CD29" s="41">
        <f t="shared" si="53"/>
        <v>6</v>
      </c>
      <c r="CE29" s="39" t="s">
        <v>93</v>
      </c>
      <c r="CF29" s="40">
        <f t="shared" si="54"/>
        <v>8</v>
      </c>
      <c r="CG29" s="41">
        <f t="shared" si="55"/>
        <v>14</v>
      </c>
      <c r="CH29" s="39" t="s">
        <v>94</v>
      </c>
      <c r="CI29" s="40">
        <f t="shared" si="56"/>
        <v>8</v>
      </c>
      <c r="CJ29" s="41">
        <f t="shared" si="57"/>
        <v>16</v>
      </c>
      <c r="CK29" s="39" t="s">
        <v>95</v>
      </c>
      <c r="CL29" s="40">
        <f t="shared" si="58"/>
        <v>0</v>
      </c>
      <c r="CM29" s="41">
        <f t="shared" si="59"/>
        <v>0</v>
      </c>
      <c r="CN29" s="39" t="s">
        <v>74</v>
      </c>
      <c r="CO29" s="40">
        <f t="shared" si="60"/>
        <v>8</v>
      </c>
      <c r="CP29" s="41">
        <f t="shared" si="61"/>
        <v>0</v>
      </c>
      <c r="CQ29" s="39" t="s">
        <v>75</v>
      </c>
      <c r="CR29" s="40">
        <f t="shared" si="62"/>
        <v>8</v>
      </c>
      <c r="CS29" s="41">
        <f t="shared" si="63"/>
        <v>10</v>
      </c>
      <c r="CT29" s="39" t="s">
        <v>76</v>
      </c>
      <c r="CU29" s="40">
        <f t="shared" si="64"/>
        <v>8</v>
      </c>
      <c r="CV29" s="44">
        <f t="shared" si="65"/>
        <v>0</v>
      </c>
      <c r="CW29" s="50" t="s">
        <v>45</v>
      </c>
      <c r="CX29" s="51">
        <f t="shared" si="66"/>
        <v>10</v>
      </c>
      <c r="CY29" s="52">
        <f t="shared" si="67"/>
        <v>0</v>
      </c>
      <c r="CZ29" s="50" t="s">
        <v>47</v>
      </c>
      <c r="DA29" s="51">
        <f t="shared" si="68"/>
        <v>0</v>
      </c>
      <c r="DB29" s="52">
        <f t="shared" si="69"/>
        <v>0</v>
      </c>
      <c r="DC29" s="50" t="s">
        <v>50</v>
      </c>
      <c r="DD29" s="51">
        <f t="shared" si="70"/>
        <v>10</v>
      </c>
      <c r="DE29" s="52">
        <f t="shared" si="71"/>
        <v>0</v>
      </c>
      <c r="DF29" s="50" t="s">
        <v>52</v>
      </c>
      <c r="DG29" s="51">
        <f t="shared" si="72"/>
        <v>0</v>
      </c>
      <c r="DH29" s="53">
        <f t="shared" si="73"/>
        <v>0</v>
      </c>
      <c r="DI29" s="50" t="s">
        <v>53</v>
      </c>
      <c r="DJ29" s="51">
        <f t="shared" si="74"/>
        <v>10</v>
      </c>
      <c r="DK29" s="52">
        <f t="shared" si="75"/>
        <v>0</v>
      </c>
      <c r="DL29" s="50" t="s">
        <v>56</v>
      </c>
      <c r="DM29" s="51">
        <f t="shared" si="76"/>
        <v>10</v>
      </c>
      <c r="DN29" s="53">
        <f t="shared" si="77"/>
        <v>1</v>
      </c>
      <c r="DO29" s="50" t="s">
        <v>57</v>
      </c>
      <c r="DP29" s="51">
        <f t="shared" si="78"/>
        <v>0</v>
      </c>
      <c r="DQ29" s="52">
        <f t="shared" si="79"/>
        <v>0</v>
      </c>
      <c r="DR29" s="50" t="s">
        <v>60</v>
      </c>
      <c r="DS29" s="51">
        <f t="shared" si="80"/>
        <v>0</v>
      </c>
      <c r="DT29" s="52">
        <f t="shared" si="81"/>
        <v>0</v>
      </c>
      <c r="DU29" s="50" t="s">
        <v>61</v>
      </c>
      <c r="DV29" s="51">
        <f t="shared" si="82"/>
        <v>10</v>
      </c>
      <c r="DW29" s="53">
        <f t="shared" si="83"/>
        <v>0</v>
      </c>
      <c r="DX29" s="50" t="s">
        <v>64</v>
      </c>
      <c r="DY29" s="51">
        <f t="shared" si="84"/>
        <v>10</v>
      </c>
      <c r="DZ29" s="52">
        <f t="shared" si="85"/>
        <v>2</v>
      </c>
      <c r="EA29" s="50" t="s">
        <v>103</v>
      </c>
      <c r="EB29" s="51">
        <f t="shared" si="86"/>
        <v>0</v>
      </c>
      <c r="EC29" s="52">
        <f t="shared" si="87"/>
        <v>0</v>
      </c>
      <c r="ED29" s="50" t="s">
        <v>113</v>
      </c>
      <c r="EE29" s="51">
        <f t="shared" si="88"/>
        <v>0</v>
      </c>
      <c r="EF29" s="53">
        <f t="shared" si="89"/>
        <v>0</v>
      </c>
      <c r="EG29" s="50" t="s">
        <v>69</v>
      </c>
      <c r="EH29" s="51">
        <f t="shared" si="90"/>
        <v>10</v>
      </c>
      <c r="EI29" s="52">
        <f t="shared" si="91"/>
        <v>0</v>
      </c>
      <c r="EJ29" s="50" t="s">
        <v>94</v>
      </c>
      <c r="EK29" s="51">
        <f t="shared" si="92"/>
        <v>10</v>
      </c>
      <c r="EL29" s="52">
        <f t="shared" si="93"/>
        <v>16</v>
      </c>
      <c r="EM29" s="50" t="s">
        <v>74</v>
      </c>
      <c r="EN29" s="51">
        <f t="shared" si="94"/>
        <v>0</v>
      </c>
      <c r="EO29" s="52">
        <f t="shared" si="95"/>
        <v>0</v>
      </c>
      <c r="EP29" s="50" t="s">
        <v>76</v>
      </c>
      <c r="EQ29" s="51">
        <f t="shared" si="96"/>
        <v>10</v>
      </c>
      <c r="ER29" s="52">
        <f t="shared" si="97"/>
        <v>0</v>
      </c>
      <c r="ES29" s="33" t="s">
        <v>45</v>
      </c>
      <c r="ET29" s="34">
        <f t="shared" si="98"/>
        <v>12</v>
      </c>
      <c r="EU29" s="35">
        <f t="shared" si="99"/>
        <v>0</v>
      </c>
      <c r="EV29" s="55" t="s">
        <v>52</v>
      </c>
      <c r="EW29" s="34">
        <f t="shared" si="100"/>
        <v>0</v>
      </c>
      <c r="EX29" s="35">
        <f t="shared" si="101"/>
        <v>0</v>
      </c>
      <c r="EY29" s="33" t="s">
        <v>53</v>
      </c>
      <c r="EZ29" s="34">
        <f t="shared" si="102"/>
        <v>0</v>
      </c>
      <c r="FA29" s="35">
        <f t="shared" si="103"/>
        <v>0</v>
      </c>
      <c r="FB29" s="33" t="s">
        <v>57</v>
      </c>
      <c r="FC29" s="34">
        <f t="shared" si="104"/>
        <v>0</v>
      </c>
      <c r="FD29" s="35">
        <f t="shared" si="105"/>
        <v>0</v>
      </c>
      <c r="FE29" s="33" t="s">
        <v>61</v>
      </c>
      <c r="FF29" s="34">
        <f t="shared" si="106"/>
        <v>12</v>
      </c>
      <c r="FG29" s="35">
        <f t="shared" si="107"/>
        <v>0</v>
      </c>
      <c r="FH29" s="33" t="s">
        <v>113</v>
      </c>
      <c r="FI29" s="34">
        <f t="shared" si="108"/>
        <v>0</v>
      </c>
      <c r="FJ29" s="35">
        <f t="shared" si="109"/>
        <v>0</v>
      </c>
      <c r="FK29" s="33" t="s">
        <v>69</v>
      </c>
      <c r="FL29" s="34">
        <f t="shared" si="110"/>
        <v>12</v>
      </c>
      <c r="FM29" s="35">
        <f t="shared" si="111"/>
        <v>0</v>
      </c>
      <c r="FN29" s="33" t="s">
        <v>74</v>
      </c>
      <c r="FO29" s="34">
        <f t="shared" si="112"/>
        <v>0</v>
      </c>
      <c r="FP29" s="35">
        <f t="shared" si="113"/>
        <v>0</v>
      </c>
      <c r="FQ29" s="60" t="s">
        <v>52</v>
      </c>
      <c r="FR29" s="61">
        <f t="shared" si="114"/>
        <v>0</v>
      </c>
      <c r="FS29" s="62">
        <f t="shared" si="115"/>
        <v>0</v>
      </c>
      <c r="FT29" s="63" t="s">
        <v>53</v>
      </c>
      <c r="FU29" s="61">
        <f t="shared" si="116"/>
        <v>0</v>
      </c>
      <c r="FV29" s="62">
        <f t="shared" si="117"/>
        <v>0</v>
      </c>
      <c r="FW29" s="63" t="s">
        <v>61</v>
      </c>
      <c r="FX29" s="61">
        <f t="shared" si="118"/>
        <v>0</v>
      </c>
      <c r="FY29" s="62">
        <f t="shared" si="119"/>
        <v>0</v>
      </c>
      <c r="FZ29" s="63" t="s">
        <v>74</v>
      </c>
      <c r="GA29" s="61">
        <f t="shared" si="120"/>
        <v>0</v>
      </c>
      <c r="GB29" s="62">
        <f t="shared" si="121"/>
        <v>0</v>
      </c>
      <c r="GC29" s="67" t="s">
        <v>52</v>
      </c>
      <c r="GD29" s="68">
        <f t="shared" si="122"/>
        <v>0</v>
      </c>
      <c r="GE29" s="69">
        <f t="shared" si="123"/>
        <v>0</v>
      </c>
      <c r="GF29" s="67" t="s">
        <v>74</v>
      </c>
      <c r="GG29" s="68">
        <f t="shared" si="124"/>
        <v>0</v>
      </c>
      <c r="GH29" s="69">
        <f t="shared" si="125"/>
        <v>0</v>
      </c>
      <c r="GI29" s="73" t="s">
        <v>52</v>
      </c>
      <c r="GJ29" s="74">
        <f t="shared" si="126"/>
        <v>0</v>
      </c>
      <c r="GK29" s="75">
        <f t="shared" si="127"/>
        <v>0</v>
      </c>
    </row>
    <row r="30" spans="1:193" ht="10.5" customHeight="1">
      <c r="A30" s="287" t="s">
        <v>226</v>
      </c>
      <c r="B30" s="286" t="s">
        <v>225</v>
      </c>
      <c r="C30" s="254" t="str">
        <f t="shared" si="0"/>
        <v>Missouri</v>
      </c>
      <c r="D30" s="76">
        <f t="shared" si="1"/>
        <v>437</v>
      </c>
      <c r="E30" s="39" t="s">
        <v>45</v>
      </c>
      <c r="F30" s="40">
        <f t="shared" si="2"/>
        <v>8</v>
      </c>
      <c r="G30" s="41">
        <f t="shared" si="3"/>
        <v>0</v>
      </c>
      <c r="H30" s="39" t="s">
        <v>84</v>
      </c>
      <c r="I30" s="40">
        <f t="shared" si="4"/>
        <v>8</v>
      </c>
      <c r="J30" s="41">
        <f t="shared" si="5"/>
        <v>6</v>
      </c>
      <c r="K30" s="39" t="s">
        <v>85</v>
      </c>
      <c r="L30" s="40">
        <f t="shared" si="6"/>
        <v>0</v>
      </c>
      <c r="M30" s="41">
        <f t="shared" si="7"/>
        <v>0</v>
      </c>
      <c r="N30" s="39" t="s">
        <v>86</v>
      </c>
      <c r="O30" s="40">
        <f t="shared" si="8"/>
        <v>0</v>
      </c>
      <c r="P30" s="41">
        <f t="shared" si="9"/>
        <v>0</v>
      </c>
      <c r="Q30" s="39" t="s">
        <v>87</v>
      </c>
      <c r="R30" s="40">
        <f t="shared" si="10"/>
        <v>8</v>
      </c>
      <c r="S30" s="41">
        <f t="shared" si="11"/>
        <v>12</v>
      </c>
      <c r="T30" s="39" t="s">
        <v>50</v>
      </c>
      <c r="U30" s="40">
        <f t="shared" si="12"/>
        <v>8</v>
      </c>
      <c r="V30" s="41">
        <f t="shared" si="13"/>
        <v>0</v>
      </c>
      <c r="W30" s="39" t="s">
        <v>88</v>
      </c>
      <c r="X30" s="40">
        <f t="shared" si="14"/>
        <v>8</v>
      </c>
      <c r="Y30" s="41">
        <f t="shared" si="15"/>
        <v>10</v>
      </c>
      <c r="Z30" s="39" t="s">
        <v>52</v>
      </c>
      <c r="AA30" s="40">
        <f t="shared" si="16"/>
        <v>0</v>
      </c>
      <c r="AB30" s="41">
        <f t="shared" si="17"/>
        <v>0</v>
      </c>
      <c r="AC30" s="39" t="s">
        <v>53</v>
      </c>
      <c r="AD30" s="40">
        <f t="shared" si="18"/>
        <v>8</v>
      </c>
      <c r="AE30" s="41">
        <f t="shared" si="19"/>
        <v>0</v>
      </c>
      <c r="AF30" s="39" t="s">
        <v>89</v>
      </c>
      <c r="AG30" s="40">
        <f t="shared" si="20"/>
        <v>0</v>
      </c>
      <c r="AH30" s="41">
        <f t="shared" si="21"/>
        <v>0</v>
      </c>
      <c r="AI30" s="39" t="s">
        <v>55</v>
      </c>
      <c r="AJ30" s="40">
        <f t="shared" si="22"/>
        <v>0</v>
      </c>
      <c r="AK30" s="41">
        <f t="shared" si="23"/>
        <v>0</v>
      </c>
      <c r="AL30" s="39" t="s">
        <v>56</v>
      </c>
      <c r="AM30" s="40">
        <f t="shared" si="24"/>
        <v>8</v>
      </c>
      <c r="AN30" s="41">
        <f t="shared" si="25"/>
        <v>1</v>
      </c>
      <c r="AO30" s="39" t="s">
        <v>109</v>
      </c>
      <c r="AP30" s="40">
        <f t="shared" si="26"/>
        <v>0</v>
      </c>
      <c r="AQ30" s="41">
        <f t="shared" si="27"/>
        <v>0</v>
      </c>
      <c r="AR30" s="39" t="s">
        <v>58</v>
      </c>
      <c r="AS30" s="40">
        <f t="shared" si="28"/>
        <v>8</v>
      </c>
      <c r="AT30" s="41">
        <f t="shared" si="29"/>
        <v>0</v>
      </c>
      <c r="AU30" s="39" t="s">
        <v>59</v>
      </c>
      <c r="AV30" s="40">
        <f t="shared" si="30"/>
        <v>0</v>
      </c>
      <c r="AW30" s="41">
        <f t="shared" si="31"/>
        <v>0</v>
      </c>
      <c r="AX30" s="39" t="s">
        <v>60</v>
      </c>
      <c r="AY30" s="40">
        <f t="shared" si="32"/>
        <v>0</v>
      </c>
      <c r="AZ30" s="41">
        <f t="shared" si="33"/>
        <v>0</v>
      </c>
      <c r="BA30" s="39" t="s">
        <v>61</v>
      </c>
      <c r="BB30" s="40">
        <f t="shared" si="34"/>
        <v>8</v>
      </c>
      <c r="BC30" s="41">
        <f t="shared" si="35"/>
        <v>0</v>
      </c>
      <c r="BD30" s="39" t="s">
        <v>62</v>
      </c>
      <c r="BE30" s="40">
        <f t="shared" si="36"/>
        <v>8</v>
      </c>
      <c r="BF30" s="41">
        <f t="shared" si="37"/>
        <v>6</v>
      </c>
      <c r="BG30" s="39" t="s">
        <v>63</v>
      </c>
      <c r="BH30" s="40">
        <f t="shared" si="38"/>
        <v>8</v>
      </c>
      <c r="BI30" s="41">
        <f t="shared" si="39"/>
        <v>2</v>
      </c>
      <c r="BJ30" s="39" t="s">
        <v>64</v>
      </c>
      <c r="BK30" s="40">
        <f t="shared" si="40"/>
        <v>8</v>
      </c>
      <c r="BL30" s="41">
        <f t="shared" si="41"/>
        <v>1</v>
      </c>
      <c r="BM30" s="39" t="s">
        <v>65</v>
      </c>
      <c r="BN30" s="40">
        <f t="shared" si="42"/>
        <v>8</v>
      </c>
      <c r="BO30" s="41">
        <f t="shared" si="43"/>
        <v>3</v>
      </c>
      <c r="BP30" s="39" t="s">
        <v>66</v>
      </c>
      <c r="BQ30" s="40">
        <f t="shared" si="44"/>
        <v>8</v>
      </c>
      <c r="BR30" s="41">
        <f t="shared" si="45"/>
        <v>0</v>
      </c>
      <c r="BS30" s="39" t="s">
        <v>67</v>
      </c>
      <c r="BT30" s="40">
        <f t="shared" si="46"/>
        <v>0</v>
      </c>
      <c r="BU30" s="41">
        <f t="shared" si="47"/>
        <v>0</v>
      </c>
      <c r="BV30" s="39" t="s">
        <v>68</v>
      </c>
      <c r="BW30" s="40">
        <f t="shared" si="48"/>
        <v>8</v>
      </c>
      <c r="BX30" s="41">
        <f t="shared" si="49"/>
        <v>0</v>
      </c>
      <c r="BY30" s="39" t="s">
        <v>69</v>
      </c>
      <c r="BZ30" s="40">
        <f t="shared" si="50"/>
        <v>8</v>
      </c>
      <c r="CA30" s="41">
        <f t="shared" si="51"/>
        <v>0</v>
      </c>
      <c r="CB30" s="39" t="s">
        <v>70</v>
      </c>
      <c r="CC30" s="40">
        <f t="shared" si="52"/>
        <v>0</v>
      </c>
      <c r="CD30" s="41">
        <f t="shared" si="53"/>
        <v>0</v>
      </c>
      <c r="CE30" s="39" t="s">
        <v>93</v>
      </c>
      <c r="CF30" s="40">
        <f t="shared" si="54"/>
        <v>8</v>
      </c>
      <c r="CG30" s="41">
        <f t="shared" si="55"/>
        <v>14</v>
      </c>
      <c r="CH30" s="39" t="s">
        <v>72</v>
      </c>
      <c r="CI30" s="40">
        <f t="shared" si="56"/>
        <v>0</v>
      </c>
      <c r="CJ30" s="41">
        <f t="shared" si="57"/>
        <v>0</v>
      </c>
      <c r="CK30" s="39" t="s">
        <v>73</v>
      </c>
      <c r="CL30" s="40">
        <f t="shared" si="58"/>
        <v>8</v>
      </c>
      <c r="CM30" s="41">
        <f t="shared" si="59"/>
        <v>12</v>
      </c>
      <c r="CN30" s="39" t="s">
        <v>74</v>
      </c>
      <c r="CO30" s="40">
        <f t="shared" si="60"/>
        <v>8</v>
      </c>
      <c r="CP30" s="41">
        <f t="shared" si="61"/>
        <v>0</v>
      </c>
      <c r="CQ30" s="39" t="s">
        <v>75</v>
      </c>
      <c r="CR30" s="40">
        <f t="shared" si="62"/>
        <v>8</v>
      </c>
      <c r="CS30" s="41">
        <f t="shared" si="63"/>
        <v>10</v>
      </c>
      <c r="CT30" s="39" t="s">
        <v>76</v>
      </c>
      <c r="CU30" s="40">
        <f t="shared" si="64"/>
        <v>8</v>
      </c>
      <c r="CV30" s="44">
        <f t="shared" si="65"/>
        <v>0</v>
      </c>
      <c r="CW30" s="50" t="s">
        <v>45</v>
      </c>
      <c r="CX30" s="51">
        <f t="shared" si="66"/>
        <v>10</v>
      </c>
      <c r="CY30" s="52">
        <f t="shared" si="67"/>
        <v>0</v>
      </c>
      <c r="CZ30" s="50" t="s">
        <v>85</v>
      </c>
      <c r="DA30" s="51">
        <f t="shared" si="68"/>
        <v>0</v>
      </c>
      <c r="DB30" s="52">
        <f t="shared" si="69"/>
        <v>0</v>
      </c>
      <c r="DC30" s="50" t="s">
        <v>50</v>
      </c>
      <c r="DD30" s="51">
        <f t="shared" si="70"/>
        <v>10</v>
      </c>
      <c r="DE30" s="52">
        <f t="shared" si="71"/>
        <v>0</v>
      </c>
      <c r="DF30" s="50" t="s">
        <v>52</v>
      </c>
      <c r="DG30" s="51">
        <f t="shared" si="72"/>
        <v>0</v>
      </c>
      <c r="DH30" s="53">
        <f t="shared" si="73"/>
        <v>0</v>
      </c>
      <c r="DI30" s="50" t="s">
        <v>53</v>
      </c>
      <c r="DJ30" s="51">
        <f t="shared" si="74"/>
        <v>10</v>
      </c>
      <c r="DK30" s="52">
        <f t="shared" si="75"/>
        <v>0</v>
      </c>
      <c r="DL30" s="50" t="s">
        <v>56</v>
      </c>
      <c r="DM30" s="51">
        <f t="shared" si="76"/>
        <v>10</v>
      </c>
      <c r="DN30" s="53">
        <f t="shared" si="77"/>
        <v>1</v>
      </c>
      <c r="DO30" s="50" t="s">
        <v>58</v>
      </c>
      <c r="DP30" s="51">
        <f t="shared" si="78"/>
        <v>10</v>
      </c>
      <c r="DQ30" s="52">
        <f t="shared" si="79"/>
        <v>0</v>
      </c>
      <c r="DR30" s="50" t="s">
        <v>60</v>
      </c>
      <c r="DS30" s="51">
        <f t="shared" si="80"/>
        <v>0</v>
      </c>
      <c r="DT30" s="52">
        <f t="shared" si="81"/>
        <v>0</v>
      </c>
      <c r="DU30" s="50" t="s">
        <v>61</v>
      </c>
      <c r="DV30" s="51">
        <f t="shared" si="82"/>
        <v>10</v>
      </c>
      <c r="DW30" s="53">
        <f t="shared" si="83"/>
        <v>0</v>
      </c>
      <c r="DX30" s="50" t="s">
        <v>63</v>
      </c>
      <c r="DY30" s="51">
        <f t="shared" si="84"/>
        <v>0</v>
      </c>
      <c r="DZ30" s="52">
        <f t="shared" si="85"/>
        <v>0</v>
      </c>
      <c r="EA30" s="50" t="s">
        <v>65</v>
      </c>
      <c r="EB30" s="51">
        <f t="shared" si="86"/>
        <v>10</v>
      </c>
      <c r="EC30" s="52">
        <f t="shared" si="87"/>
        <v>3</v>
      </c>
      <c r="ED30" s="50" t="s">
        <v>68</v>
      </c>
      <c r="EE30" s="51">
        <f t="shared" si="88"/>
        <v>10</v>
      </c>
      <c r="EF30" s="53">
        <f t="shared" si="89"/>
        <v>0</v>
      </c>
      <c r="EG30" s="50" t="s">
        <v>69</v>
      </c>
      <c r="EH30" s="51">
        <f t="shared" si="90"/>
        <v>10</v>
      </c>
      <c r="EI30" s="52">
        <f t="shared" si="91"/>
        <v>0</v>
      </c>
      <c r="EJ30" s="50" t="s">
        <v>105</v>
      </c>
      <c r="EK30" s="51">
        <f t="shared" si="92"/>
        <v>0</v>
      </c>
      <c r="EL30" s="52">
        <f t="shared" si="93"/>
        <v>0</v>
      </c>
      <c r="EM30" s="50" t="s">
        <v>73</v>
      </c>
      <c r="EN30" s="51">
        <f t="shared" si="94"/>
        <v>10</v>
      </c>
      <c r="EO30" s="52">
        <f t="shared" si="95"/>
        <v>12</v>
      </c>
      <c r="EP30" s="50" t="s">
        <v>76</v>
      </c>
      <c r="EQ30" s="51">
        <f t="shared" si="96"/>
        <v>10</v>
      </c>
      <c r="ER30" s="52">
        <f t="shared" si="97"/>
        <v>0</v>
      </c>
      <c r="ES30" s="33" t="s">
        <v>45</v>
      </c>
      <c r="ET30" s="34">
        <f t="shared" si="98"/>
        <v>12</v>
      </c>
      <c r="EU30" s="35">
        <f t="shared" si="99"/>
        <v>0</v>
      </c>
      <c r="EV30" s="55" t="s">
        <v>52</v>
      </c>
      <c r="EW30" s="34">
        <f t="shared" si="100"/>
        <v>0</v>
      </c>
      <c r="EX30" s="35">
        <f t="shared" si="101"/>
        <v>0</v>
      </c>
      <c r="EY30" s="33" t="s">
        <v>53</v>
      </c>
      <c r="EZ30" s="34">
        <f t="shared" si="102"/>
        <v>0</v>
      </c>
      <c r="FA30" s="35">
        <f t="shared" si="103"/>
        <v>0</v>
      </c>
      <c r="FB30" s="33" t="s">
        <v>60</v>
      </c>
      <c r="FC30" s="34">
        <f t="shared" si="104"/>
        <v>0</v>
      </c>
      <c r="FD30" s="35">
        <f t="shared" si="105"/>
        <v>0</v>
      </c>
      <c r="FE30" s="33" t="s">
        <v>63</v>
      </c>
      <c r="FF30" s="34">
        <f t="shared" si="106"/>
        <v>0</v>
      </c>
      <c r="FG30" s="35">
        <f t="shared" si="107"/>
        <v>0</v>
      </c>
      <c r="FH30" s="33" t="s">
        <v>65</v>
      </c>
      <c r="FI30" s="34">
        <f t="shared" si="108"/>
        <v>0</v>
      </c>
      <c r="FJ30" s="35">
        <f t="shared" si="109"/>
        <v>0</v>
      </c>
      <c r="FK30" s="33" t="s">
        <v>69</v>
      </c>
      <c r="FL30" s="34">
        <f t="shared" si="110"/>
        <v>12</v>
      </c>
      <c r="FM30" s="35">
        <f t="shared" si="111"/>
        <v>0</v>
      </c>
      <c r="FN30" s="33" t="s">
        <v>76</v>
      </c>
      <c r="FO30" s="34">
        <f t="shared" si="112"/>
        <v>12</v>
      </c>
      <c r="FP30" s="35">
        <f t="shared" si="113"/>
        <v>0</v>
      </c>
      <c r="FQ30" s="60" t="s">
        <v>45</v>
      </c>
      <c r="FR30" s="61">
        <f t="shared" si="114"/>
        <v>15</v>
      </c>
      <c r="FS30" s="62">
        <f t="shared" si="115"/>
        <v>0</v>
      </c>
      <c r="FT30" s="63" t="s">
        <v>60</v>
      </c>
      <c r="FU30" s="61">
        <f t="shared" si="116"/>
        <v>0</v>
      </c>
      <c r="FV30" s="62">
        <f t="shared" si="117"/>
        <v>0</v>
      </c>
      <c r="FW30" s="63" t="s">
        <v>65</v>
      </c>
      <c r="FX30" s="61">
        <f t="shared" si="118"/>
        <v>0</v>
      </c>
      <c r="FY30" s="62">
        <f t="shared" si="119"/>
        <v>0</v>
      </c>
      <c r="FZ30" s="63" t="s">
        <v>76</v>
      </c>
      <c r="GA30" s="61">
        <f t="shared" si="120"/>
        <v>15</v>
      </c>
      <c r="GB30" s="62">
        <f t="shared" si="121"/>
        <v>0</v>
      </c>
      <c r="GC30" s="67" t="s">
        <v>60</v>
      </c>
      <c r="GD30" s="68">
        <f t="shared" si="122"/>
        <v>0</v>
      </c>
      <c r="GE30" s="69">
        <f t="shared" si="123"/>
        <v>0</v>
      </c>
      <c r="GF30" s="67" t="s">
        <v>65</v>
      </c>
      <c r="GG30" s="68">
        <f t="shared" si="124"/>
        <v>0</v>
      </c>
      <c r="GH30" s="69">
        <f t="shared" si="125"/>
        <v>0</v>
      </c>
      <c r="GI30" s="73" t="s">
        <v>60</v>
      </c>
      <c r="GJ30" s="74">
        <f t="shared" si="126"/>
        <v>0</v>
      </c>
      <c r="GK30" s="75">
        <f t="shared" si="127"/>
        <v>0</v>
      </c>
    </row>
    <row r="31" spans="1:193" ht="10.5" customHeight="1">
      <c r="A31" s="287" t="s">
        <v>12</v>
      </c>
      <c r="B31" s="286" t="s">
        <v>13</v>
      </c>
      <c r="C31" s="254" t="str">
        <f t="shared" si="0"/>
        <v>North Carolina</v>
      </c>
      <c r="D31" s="76">
        <f t="shared" si="1"/>
        <v>428</v>
      </c>
      <c r="E31" s="39" t="s">
        <v>45</v>
      </c>
      <c r="F31" s="40">
        <f t="shared" si="2"/>
        <v>8</v>
      </c>
      <c r="G31" s="41">
        <f t="shared" si="3"/>
        <v>0</v>
      </c>
      <c r="H31" s="39" t="s">
        <v>46</v>
      </c>
      <c r="I31" s="40">
        <f t="shared" si="4"/>
        <v>0</v>
      </c>
      <c r="J31" s="41">
        <f t="shared" si="5"/>
        <v>0</v>
      </c>
      <c r="K31" s="39" t="s">
        <v>47</v>
      </c>
      <c r="L31" s="40">
        <f t="shared" si="6"/>
        <v>8</v>
      </c>
      <c r="M31" s="41">
        <f t="shared" si="7"/>
        <v>14</v>
      </c>
      <c r="N31" s="39" t="s">
        <v>48</v>
      </c>
      <c r="O31" s="40">
        <f t="shared" si="8"/>
        <v>8</v>
      </c>
      <c r="P31" s="41">
        <f t="shared" si="9"/>
        <v>1</v>
      </c>
      <c r="Q31" s="39" t="s">
        <v>49</v>
      </c>
      <c r="R31" s="40">
        <f t="shared" si="10"/>
        <v>0</v>
      </c>
      <c r="S31" s="41">
        <f t="shared" si="11"/>
        <v>0</v>
      </c>
      <c r="T31" s="39" t="s">
        <v>50</v>
      </c>
      <c r="U31" s="40">
        <f t="shared" si="12"/>
        <v>8</v>
      </c>
      <c r="V31" s="41">
        <f t="shared" si="13"/>
        <v>0</v>
      </c>
      <c r="W31" s="39" t="s">
        <v>51</v>
      </c>
      <c r="X31" s="40">
        <f t="shared" si="14"/>
        <v>0</v>
      </c>
      <c r="Y31" s="41">
        <f t="shared" si="15"/>
        <v>0</v>
      </c>
      <c r="Z31" s="39" t="s">
        <v>52</v>
      </c>
      <c r="AA31" s="40">
        <f t="shared" si="16"/>
        <v>0</v>
      </c>
      <c r="AB31" s="41">
        <f t="shared" si="17"/>
        <v>0</v>
      </c>
      <c r="AC31" s="39" t="s">
        <v>53</v>
      </c>
      <c r="AD31" s="40">
        <f t="shared" si="18"/>
        <v>8</v>
      </c>
      <c r="AE31" s="41">
        <f t="shared" si="19"/>
        <v>0</v>
      </c>
      <c r="AF31" s="39" t="s">
        <v>54</v>
      </c>
      <c r="AG31" s="40">
        <f t="shared" si="20"/>
        <v>8</v>
      </c>
      <c r="AH31" s="41">
        <f t="shared" si="21"/>
        <v>8</v>
      </c>
      <c r="AI31" s="39" t="s">
        <v>55</v>
      </c>
      <c r="AJ31" s="40">
        <f t="shared" si="22"/>
        <v>0</v>
      </c>
      <c r="AK31" s="41">
        <f t="shared" si="23"/>
        <v>0</v>
      </c>
      <c r="AL31" s="39" t="s">
        <v>56</v>
      </c>
      <c r="AM31" s="40">
        <f t="shared" si="24"/>
        <v>8</v>
      </c>
      <c r="AN31" s="41">
        <f t="shared" si="25"/>
        <v>1</v>
      </c>
      <c r="AO31" s="39" t="s">
        <v>57</v>
      </c>
      <c r="AP31" s="40">
        <f t="shared" si="26"/>
        <v>8</v>
      </c>
      <c r="AQ31" s="41">
        <f t="shared" si="27"/>
        <v>3</v>
      </c>
      <c r="AR31" s="39" t="s">
        <v>58</v>
      </c>
      <c r="AS31" s="40">
        <f t="shared" si="28"/>
        <v>8</v>
      </c>
      <c r="AT31" s="41">
        <f t="shared" si="29"/>
        <v>0</v>
      </c>
      <c r="AU31" s="39" t="s">
        <v>59</v>
      </c>
      <c r="AV31" s="40">
        <f t="shared" si="30"/>
        <v>0</v>
      </c>
      <c r="AW31" s="41">
        <f t="shared" si="31"/>
        <v>0</v>
      </c>
      <c r="AX31" s="39" t="s">
        <v>60</v>
      </c>
      <c r="AY31" s="40">
        <f t="shared" si="32"/>
        <v>0</v>
      </c>
      <c r="AZ31" s="41">
        <f t="shared" si="33"/>
        <v>0</v>
      </c>
      <c r="BA31" s="39" t="s">
        <v>61</v>
      </c>
      <c r="BB31" s="40">
        <f t="shared" si="34"/>
        <v>8</v>
      </c>
      <c r="BC31" s="41">
        <f t="shared" si="35"/>
        <v>0</v>
      </c>
      <c r="BD31" s="39" t="s">
        <v>62</v>
      </c>
      <c r="BE31" s="40">
        <f t="shared" si="36"/>
        <v>8</v>
      </c>
      <c r="BF31" s="41">
        <f t="shared" si="37"/>
        <v>6</v>
      </c>
      <c r="BG31" s="39" t="s">
        <v>63</v>
      </c>
      <c r="BH31" s="40">
        <f t="shared" si="38"/>
        <v>8</v>
      </c>
      <c r="BI31" s="41">
        <f t="shared" si="39"/>
        <v>2</v>
      </c>
      <c r="BJ31" s="39" t="s">
        <v>64</v>
      </c>
      <c r="BK31" s="40">
        <f t="shared" si="40"/>
        <v>8</v>
      </c>
      <c r="BL31" s="41">
        <f t="shared" si="41"/>
        <v>1</v>
      </c>
      <c r="BM31" s="39" t="s">
        <v>65</v>
      </c>
      <c r="BN31" s="40">
        <f t="shared" si="42"/>
        <v>8</v>
      </c>
      <c r="BO31" s="41">
        <f t="shared" si="43"/>
        <v>3</v>
      </c>
      <c r="BP31" s="39" t="s">
        <v>66</v>
      </c>
      <c r="BQ31" s="40">
        <f t="shared" si="44"/>
        <v>8</v>
      </c>
      <c r="BR31" s="41">
        <f t="shared" si="45"/>
        <v>0</v>
      </c>
      <c r="BS31" s="39" t="s">
        <v>67</v>
      </c>
      <c r="BT31" s="40">
        <f t="shared" si="46"/>
        <v>0</v>
      </c>
      <c r="BU31" s="41">
        <f t="shared" si="47"/>
        <v>0</v>
      </c>
      <c r="BV31" s="39" t="s">
        <v>68</v>
      </c>
      <c r="BW31" s="40">
        <f t="shared" si="48"/>
        <v>8</v>
      </c>
      <c r="BX31" s="41">
        <f t="shared" si="49"/>
        <v>0</v>
      </c>
      <c r="BY31" s="39" t="s">
        <v>69</v>
      </c>
      <c r="BZ31" s="40">
        <f t="shared" si="50"/>
        <v>8</v>
      </c>
      <c r="CA31" s="41">
        <f t="shared" si="51"/>
        <v>0</v>
      </c>
      <c r="CB31" s="39" t="s">
        <v>70</v>
      </c>
      <c r="CC31" s="40">
        <f t="shared" si="52"/>
        <v>0</v>
      </c>
      <c r="CD31" s="41">
        <f t="shared" si="53"/>
        <v>0</v>
      </c>
      <c r="CE31" s="39" t="s">
        <v>71</v>
      </c>
      <c r="CF31" s="40">
        <f t="shared" si="54"/>
        <v>0</v>
      </c>
      <c r="CG31" s="41">
        <f t="shared" si="55"/>
        <v>0</v>
      </c>
      <c r="CH31" s="39" t="s">
        <v>72</v>
      </c>
      <c r="CI31" s="40">
        <f t="shared" si="56"/>
        <v>0</v>
      </c>
      <c r="CJ31" s="41">
        <f t="shared" si="57"/>
        <v>0</v>
      </c>
      <c r="CK31" s="39" t="s">
        <v>73</v>
      </c>
      <c r="CL31" s="40">
        <f t="shared" si="58"/>
        <v>8</v>
      </c>
      <c r="CM31" s="41">
        <f t="shared" si="59"/>
        <v>12</v>
      </c>
      <c r="CN31" s="39" t="s">
        <v>74</v>
      </c>
      <c r="CO31" s="40">
        <f t="shared" si="60"/>
        <v>8</v>
      </c>
      <c r="CP31" s="41">
        <f t="shared" si="61"/>
        <v>0</v>
      </c>
      <c r="CQ31" s="39" t="s">
        <v>75</v>
      </c>
      <c r="CR31" s="40">
        <f t="shared" si="62"/>
        <v>8</v>
      </c>
      <c r="CS31" s="41">
        <f t="shared" si="63"/>
        <v>10</v>
      </c>
      <c r="CT31" s="39" t="s">
        <v>76</v>
      </c>
      <c r="CU31" s="40">
        <f t="shared" si="64"/>
        <v>8</v>
      </c>
      <c r="CV31" s="44">
        <f t="shared" si="65"/>
        <v>0</v>
      </c>
      <c r="CW31" s="50" t="s">
        <v>45</v>
      </c>
      <c r="CX31" s="51">
        <f t="shared" si="66"/>
        <v>10</v>
      </c>
      <c r="CY31" s="52">
        <f t="shared" si="67"/>
        <v>0</v>
      </c>
      <c r="CZ31" s="50" t="s">
        <v>48</v>
      </c>
      <c r="DA31" s="51">
        <f t="shared" si="68"/>
        <v>10</v>
      </c>
      <c r="DB31" s="52">
        <f t="shared" si="69"/>
        <v>1</v>
      </c>
      <c r="DC31" s="50" t="s">
        <v>50</v>
      </c>
      <c r="DD31" s="51">
        <f t="shared" si="70"/>
        <v>10</v>
      </c>
      <c r="DE31" s="52">
        <f t="shared" si="71"/>
        <v>0</v>
      </c>
      <c r="DF31" s="50" t="s">
        <v>52</v>
      </c>
      <c r="DG31" s="51">
        <f t="shared" si="72"/>
        <v>0</v>
      </c>
      <c r="DH31" s="53">
        <f t="shared" si="73"/>
        <v>0</v>
      </c>
      <c r="DI31" s="50" t="s">
        <v>53</v>
      </c>
      <c r="DJ31" s="51">
        <f t="shared" si="74"/>
        <v>10</v>
      </c>
      <c r="DK31" s="52">
        <f t="shared" si="75"/>
        <v>0</v>
      </c>
      <c r="DL31" s="50" t="s">
        <v>56</v>
      </c>
      <c r="DM31" s="51">
        <f t="shared" si="76"/>
        <v>10</v>
      </c>
      <c r="DN31" s="53">
        <f t="shared" si="77"/>
        <v>1</v>
      </c>
      <c r="DO31" s="50" t="s">
        <v>58</v>
      </c>
      <c r="DP31" s="51">
        <f t="shared" si="78"/>
        <v>10</v>
      </c>
      <c r="DQ31" s="52">
        <f t="shared" si="79"/>
        <v>0</v>
      </c>
      <c r="DR31" s="50" t="s">
        <v>60</v>
      </c>
      <c r="DS31" s="51">
        <f t="shared" si="80"/>
        <v>0</v>
      </c>
      <c r="DT31" s="52">
        <f t="shared" si="81"/>
        <v>0</v>
      </c>
      <c r="DU31" s="50" t="s">
        <v>61</v>
      </c>
      <c r="DV31" s="51">
        <f t="shared" si="82"/>
        <v>10</v>
      </c>
      <c r="DW31" s="53">
        <f t="shared" si="83"/>
        <v>0</v>
      </c>
      <c r="DX31" s="50" t="s">
        <v>63</v>
      </c>
      <c r="DY31" s="51">
        <f t="shared" si="84"/>
        <v>0</v>
      </c>
      <c r="DZ31" s="52">
        <f t="shared" si="85"/>
        <v>0</v>
      </c>
      <c r="EA31" s="50" t="s">
        <v>66</v>
      </c>
      <c r="EB31" s="51">
        <f t="shared" si="86"/>
        <v>0</v>
      </c>
      <c r="EC31" s="52">
        <f t="shared" si="87"/>
        <v>0</v>
      </c>
      <c r="ED31" s="50" t="s">
        <v>68</v>
      </c>
      <c r="EE31" s="51">
        <f t="shared" si="88"/>
        <v>10</v>
      </c>
      <c r="EF31" s="53">
        <f t="shared" si="89"/>
        <v>0</v>
      </c>
      <c r="EG31" s="50" t="s">
        <v>69</v>
      </c>
      <c r="EH31" s="51">
        <f t="shared" si="90"/>
        <v>10</v>
      </c>
      <c r="EI31" s="52">
        <f t="shared" si="91"/>
        <v>0</v>
      </c>
      <c r="EJ31" s="50" t="s">
        <v>72</v>
      </c>
      <c r="EK31" s="51">
        <f t="shared" si="92"/>
        <v>0</v>
      </c>
      <c r="EL31" s="52">
        <f t="shared" si="93"/>
        <v>0</v>
      </c>
      <c r="EM31" s="50" t="s">
        <v>73</v>
      </c>
      <c r="EN31" s="51">
        <f t="shared" si="94"/>
        <v>10</v>
      </c>
      <c r="EO31" s="52">
        <f t="shared" si="95"/>
        <v>12</v>
      </c>
      <c r="EP31" s="50" t="s">
        <v>76</v>
      </c>
      <c r="EQ31" s="51">
        <f t="shared" si="96"/>
        <v>10</v>
      </c>
      <c r="ER31" s="52">
        <f t="shared" si="97"/>
        <v>0</v>
      </c>
      <c r="ES31" s="33" t="s">
        <v>45</v>
      </c>
      <c r="ET31" s="34">
        <f t="shared" si="98"/>
        <v>12</v>
      </c>
      <c r="EU31" s="35">
        <f t="shared" si="99"/>
        <v>0</v>
      </c>
      <c r="EV31" s="55" t="s">
        <v>50</v>
      </c>
      <c r="EW31" s="34">
        <f t="shared" si="100"/>
        <v>12</v>
      </c>
      <c r="EX31" s="35">
        <f t="shared" si="101"/>
        <v>0</v>
      </c>
      <c r="EY31" s="33" t="s">
        <v>53</v>
      </c>
      <c r="EZ31" s="34">
        <f t="shared" si="102"/>
        <v>0</v>
      </c>
      <c r="FA31" s="35">
        <f t="shared" si="103"/>
        <v>0</v>
      </c>
      <c r="FB31" s="33" t="s">
        <v>60</v>
      </c>
      <c r="FC31" s="34">
        <f t="shared" si="104"/>
        <v>0</v>
      </c>
      <c r="FD31" s="35">
        <f t="shared" si="105"/>
        <v>0</v>
      </c>
      <c r="FE31" s="33" t="s">
        <v>61</v>
      </c>
      <c r="FF31" s="34">
        <f t="shared" si="106"/>
        <v>12</v>
      </c>
      <c r="FG31" s="35">
        <f t="shared" si="107"/>
        <v>0</v>
      </c>
      <c r="FH31" s="33" t="s">
        <v>66</v>
      </c>
      <c r="FI31" s="34">
        <f t="shared" si="108"/>
        <v>0</v>
      </c>
      <c r="FJ31" s="35">
        <f t="shared" si="109"/>
        <v>0</v>
      </c>
      <c r="FK31" s="33" t="s">
        <v>69</v>
      </c>
      <c r="FL31" s="34">
        <f t="shared" si="110"/>
        <v>12</v>
      </c>
      <c r="FM31" s="35">
        <f t="shared" si="111"/>
        <v>0</v>
      </c>
      <c r="FN31" s="33" t="s">
        <v>76</v>
      </c>
      <c r="FO31" s="34">
        <f t="shared" si="112"/>
        <v>12</v>
      </c>
      <c r="FP31" s="35">
        <f t="shared" si="113"/>
        <v>0</v>
      </c>
      <c r="FQ31" s="60" t="s">
        <v>45</v>
      </c>
      <c r="FR31" s="61">
        <f t="shared" si="114"/>
        <v>15</v>
      </c>
      <c r="FS31" s="62">
        <f t="shared" si="115"/>
        <v>0</v>
      </c>
      <c r="FT31" s="63" t="s">
        <v>60</v>
      </c>
      <c r="FU31" s="61">
        <f t="shared" si="116"/>
        <v>0</v>
      </c>
      <c r="FV31" s="62">
        <f t="shared" si="117"/>
        <v>0</v>
      </c>
      <c r="FW31" s="63" t="s">
        <v>66</v>
      </c>
      <c r="FX31" s="61">
        <f t="shared" si="118"/>
        <v>0</v>
      </c>
      <c r="FY31" s="62">
        <f t="shared" si="119"/>
        <v>0</v>
      </c>
      <c r="FZ31" s="63" t="s">
        <v>69</v>
      </c>
      <c r="GA31" s="61">
        <f t="shared" si="120"/>
        <v>0</v>
      </c>
      <c r="GB31" s="62">
        <f t="shared" si="121"/>
        <v>0</v>
      </c>
      <c r="GC31" s="67" t="s">
        <v>60</v>
      </c>
      <c r="GD31" s="68">
        <f t="shared" si="122"/>
        <v>0</v>
      </c>
      <c r="GE31" s="69">
        <f t="shared" si="123"/>
        <v>0</v>
      </c>
      <c r="GF31" s="67" t="s">
        <v>69</v>
      </c>
      <c r="GG31" s="68">
        <f t="shared" si="124"/>
        <v>0</v>
      </c>
      <c r="GH31" s="69">
        <f t="shared" si="125"/>
        <v>0</v>
      </c>
      <c r="GI31" s="73" t="s">
        <v>69</v>
      </c>
      <c r="GJ31" s="74">
        <f t="shared" si="126"/>
        <v>0</v>
      </c>
      <c r="GK31" s="75">
        <f t="shared" si="127"/>
        <v>0</v>
      </c>
    </row>
    <row r="32" spans="1:193" ht="10.5" customHeight="1">
      <c r="A32" s="287" t="s">
        <v>163</v>
      </c>
      <c r="B32" s="286" t="s">
        <v>83</v>
      </c>
      <c r="C32" s="254" t="str">
        <f t="shared" si="0"/>
        <v>Michigan State</v>
      </c>
      <c r="D32" s="76">
        <f t="shared" si="1"/>
        <v>426</v>
      </c>
      <c r="E32" s="39" t="s">
        <v>45</v>
      </c>
      <c r="F32" s="40">
        <f t="shared" si="2"/>
        <v>8</v>
      </c>
      <c r="G32" s="41">
        <f t="shared" si="3"/>
        <v>0</v>
      </c>
      <c r="H32" s="39" t="s">
        <v>84</v>
      </c>
      <c r="I32" s="40">
        <f t="shared" si="4"/>
        <v>8</v>
      </c>
      <c r="J32" s="41">
        <f t="shared" si="5"/>
        <v>6</v>
      </c>
      <c r="K32" s="39" t="s">
        <v>47</v>
      </c>
      <c r="L32" s="40">
        <f t="shared" si="6"/>
        <v>8</v>
      </c>
      <c r="M32" s="41">
        <f t="shared" si="7"/>
        <v>14</v>
      </c>
      <c r="N32" s="39" t="s">
        <v>86</v>
      </c>
      <c r="O32" s="40">
        <f t="shared" si="8"/>
        <v>0</v>
      </c>
      <c r="P32" s="41">
        <f t="shared" si="9"/>
        <v>0</v>
      </c>
      <c r="Q32" s="39" t="s">
        <v>87</v>
      </c>
      <c r="R32" s="40">
        <f t="shared" si="10"/>
        <v>8</v>
      </c>
      <c r="S32" s="41">
        <f t="shared" si="11"/>
        <v>12</v>
      </c>
      <c r="T32" s="39" t="s">
        <v>50</v>
      </c>
      <c r="U32" s="40">
        <f t="shared" si="12"/>
        <v>8</v>
      </c>
      <c r="V32" s="41">
        <f t="shared" si="13"/>
        <v>0</v>
      </c>
      <c r="W32" s="39" t="s">
        <v>88</v>
      </c>
      <c r="X32" s="40">
        <f t="shared" si="14"/>
        <v>8</v>
      </c>
      <c r="Y32" s="41">
        <f t="shared" si="15"/>
        <v>10</v>
      </c>
      <c r="Z32" s="39" t="s">
        <v>52</v>
      </c>
      <c r="AA32" s="40">
        <f t="shared" si="16"/>
        <v>0</v>
      </c>
      <c r="AB32" s="41">
        <f t="shared" si="17"/>
        <v>0</v>
      </c>
      <c r="AC32" s="39" t="s">
        <v>53</v>
      </c>
      <c r="AD32" s="40">
        <f t="shared" si="18"/>
        <v>8</v>
      </c>
      <c r="AE32" s="41">
        <f t="shared" si="19"/>
        <v>0</v>
      </c>
      <c r="AF32" s="39" t="s">
        <v>89</v>
      </c>
      <c r="AG32" s="40">
        <f t="shared" si="20"/>
        <v>0</v>
      </c>
      <c r="AH32" s="41">
        <f t="shared" si="21"/>
        <v>0</v>
      </c>
      <c r="AI32" s="39" t="s">
        <v>90</v>
      </c>
      <c r="AJ32" s="40">
        <f t="shared" si="22"/>
        <v>8</v>
      </c>
      <c r="AK32" s="41">
        <f t="shared" si="23"/>
        <v>2</v>
      </c>
      <c r="AL32" s="39" t="s">
        <v>56</v>
      </c>
      <c r="AM32" s="40">
        <f t="shared" si="24"/>
        <v>8</v>
      </c>
      <c r="AN32" s="41">
        <f t="shared" si="25"/>
        <v>1</v>
      </c>
      <c r="AO32" s="39" t="s">
        <v>109</v>
      </c>
      <c r="AP32" s="40">
        <f t="shared" si="26"/>
        <v>0</v>
      </c>
      <c r="AQ32" s="41">
        <f t="shared" si="27"/>
        <v>0</v>
      </c>
      <c r="AR32" s="39" t="s">
        <v>58</v>
      </c>
      <c r="AS32" s="40">
        <f t="shared" si="28"/>
        <v>8</v>
      </c>
      <c r="AT32" s="41">
        <f t="shared" si="29"/>
        <v>0</v>
      </c>
      <c r="AU32" s="39" t="s">
        <v>59</v>
      </c>
      <c r="AV32" s="40">
        <f t="shared" si="30"/>
        <v>0</v>
      </c>
      <c r="AW32" s="41">
        <f t="shared" si="31"/>
        <v>0</v>
      </c>
      <c r="AX32" s="39" t="s">
        <v>60</v>
      </c>
      <c r="AY32" s="40">
        <f t="shared" si="32"/>
        <v>0</v>
      </c>
      <c r="AZ32" s="41">
        <f t="shared" si="33"/>
        <v>0</v>
      </c>
      <c r="BA32" s="39" t="s">
        <v>61</v>
      </c>
      <c r="BB32" s="40">
        <f t="shared" si="34"/>
        <v>8</v>
      </c>
      <c r="BC32" s="41">
        <f t="shared" si="35"/>
        <v>0</v>
      </c>
      <c r="BD32" s="39" t="s">
        <v>62</v>
      </c>
      <c r="BE32" s="40">
        <f t="shared" si="36"/>
        <v>8</v>
      </c>
      <c r="BF32" s="41">
        <f t="shared" si="37"/>
        <v>6</v>
      </c>
      <c r="BG32" s="39" t="s">
        <v>63</v>
      </c>
      <c r="BH32" s="40">
        <f t="shared" si="38"/>
        <v>8</v>
      </c>
      <c r="BI32" s="41">
        <f t="shared" si="39"/>
        <v>2</v>
      </c>
      <c r="BJ32" s="39" t="s">
        <v>64</v>
      </c>
      <c r="BK32" s="40">
        <f t="shared" si="40"/>
        <v>8</v>
      </c>
      <c r="BL32" s="41">
        <f t="shared" si="41"/>
        <v>1</v>
      </c>
      <c r="BM32" s="39" t="s">
        <v>65</v>
      </c>
      <c r="BN32" s="40">
        <f t="shared" si="42"/>
        <v>8</v>
      </c>
      <c r="BO32" s="41">
        <f t="shared" si="43"/>
        <v>3</v>
      </c>
      <c r="BP32" s="39" t="s">
        <v>66</v>
      </c>
      <c r="BQ32" s="40">
        <f t="shared" si="44"/>
        <v>8</v>
      </c>
      <c r="BR32" s="41">
        <f t="shared" si="45"/>
        <v>0</v>
      </c>
      <c r="BS32" s="39" t="s">
        <v>67</v>
      </c>
      <c r="BT32" s="40">
        <f t="shared" si="46"/>
        <v>0</v>
      </c>
      <c r="BU32" s="41">
        <f t="shared" si="47"/>
        <v>0</v>
      </c>
      <c r="BV32" s="39" t="s">
        <v>68</v>
      </c>
      <c r="BW32" s="40">
        <f t="shared" si="48"/>
        <v>8</v>
      </c>
      <c r="BX32" s="41">
        <f t="shared" si="49"/>
        <v>0</v>
      </c>
      <c r="BY32" s="39" t="s">
        <v>69</v>
      </c>
      <c r="BZ32" s="40">
        <f t="shared" si="50"/>
        <v>8</v>
      </c>
      <c r="CA32" s="41">
        <f t="shared" si="51"/>
        <v>0</v>
      </c>
      <c r="CB32" s="39" t="s">
        <v>92</v>
      </c>
      <c r="CC32" s="40">
        <f t="shared" si="52"/>
        <v>8</v>
      </c>
      <c r="CD32" s="41">
        <f t="shared" si="53"/>
        <v>6</v>
      </c>
      <c r="CE32" s="39" t="s">
        <v>93</v>
      </c>
      <c r="CF32" s="40">
        <f t="shared" si="54"/>
        <v>8</v>
      </c>
      <c r="CG32" s="41">
        <f t="shared" si="55"/>
        <v>14</v>
      </c>
      <c r="CH32" s="39" t="s">
        <v>72</v>
      </c>
      <c r="CI32" s="40">
        <f t="shared" si="56"/>
        <v>0</v>
      </c>
      <c r="CJ32" s="41">
        <f t="shared" si="57"/>
        <v>0</v>
      </c>
      <c r="CK32" s="39" t="s">
        <v>95</v>
      </c>
      <c r="CL32" s="40">
        <f t="shared" si="58"/>
        <v>0</v>
      </c>
      <c r="CM32" s="41">
        <f t="shared" si="59"/>
        <v>0</v>
      </c>
      <c r="CN32" s="39" t="s">
        <v>74</v>
      </c>
      <c r="CO32" s="40">
        <f t="shared" si="60"/>
        <v>8</v>
      </c>
      <c r="CP32" s="41">
        <f t="shared" si="61"/>
        <v>0</v>
      </c>
      <c r="CQ32" s="39" t="s">
        <v>75</v>
      </c>
      <c r="CR32" s="40">
        <f t="shared" si="62"/>
        <v>8</v>
      </c>
      <c r="CS32" s="41">
        <f t="shared" si="63"/>
        <v>10</v>
      </c>
      <c r="CT32" s="39" t="s">
        <v>76</v>
      </c>
      <c r="CU32" s="40">
        <f t="shared" si="64"/>
        <v>8</v>
      </c>
      <c r="CV32" s="44">
        <f t="shared" si="65"/>
        <v>0</v>
      </c>
      <c r="CW32" s="50" t="s">
        <v>45</v>
      </c>
      <c r="CX32" s="51">
        <f t="shared" si="66"/>
        <v>10</v>
      </c>
      <c r="CY32" s="52">
        <f t="shared" si="67"/>
        <v>0</v>
      </c>
      <c r="CZ32" s="50" t="s">
        <v>86</v>
      </c>
      <c r="DA32" s="51">
        <f t="shared" si="68"/>
        <v>0</v>
      </c>
      <c r="DB32" s="52">
        <f t="shared" si="69"/>
        <v>0</v>
      </c>
      <c r="DC32" s="50" t="s">
        <v>50</v>
      </c>
      <c r="DD32" s="51">
        <f t="shared" si="70"/>
        <v>10</v>
      </c>
      <c r="DE32" s="52">
        <f t="shared" si="71"/>
        <v>0</v>
      </c>
      <c r="DF32" s="50" t="s">
        <v>52</v>
      </c>
      <c r="DG32" s="51">
        <f t="shared" si="72"/>
        <v>0</v>
      </c>
      <c r="DH32" s="53">
        <f t="shared" si="73"/>
        <v>0</v>
      </c>
      <c r="DI32" s="50" t="s">
        <v>53</v>
      </c>
      <c r="DJ32" s="51">
        <f t="shared" si="74"/>
        <v>10</v>
      </c>
      <c r="DK32" s="52">
        <f t="shared" si="75"/>
        <v>0</v>
      </c>
      <c r="DL32" s="50" t="s">
        <v>90</v>
      </c>
      <c r="DM32" s="51">
        <f t="shared" si="76"/>
        <v>0</v>
      </c>
      <c r="DN32" s="53">
        <f t="shared" si="77"/>
        <v>0</v>
      </c>
      <c r="DO32" s="50" t="s">
        <v>58</v>
      </c>
      <c r="DP32" s="51">
        <f t="shared" si="78"/>
        <v>10</v>
      </c>
      <c r="DQ32" s="52">
        <f t="shared" si="79"/>
        <v>0</v>
      </c>
      <c r="DR32" s="50" t="s">
        <v>60</v>
      </c>
      <c r="DS32" s="51">
        <f t="shared" si="80"/>
        <v>0</v>
      </c>
      <c r="DT32" s="52">
        <f t="shared" si="81"/>
        <v>0</v>
      </c>
      <c r="DU32" s="50" t="s">
        <v>61</v>
      </c>
      <c r="DV32" s="51">
        <f t="shared" si="82"/>
        <v>10</v>
      </c>
      <c r="DW32" s="53">
        <f t="shared" si="83"/>
        <v>0</v>
      </c>
      <c r="DX32" s="50" t="s">
        <v>63</v>
      </c>
      <c r="DY32" s="51">
        <f t="shared" si="84"/>
        <v>0</v>
      </c>
      <c r="DZ32" s="52">
        <f t="shared" si="85"/>
        <v>0</v>
      </c>
      <c r="EA32" s="50" t="s">
        <v>66</v>
      </c>
      <c r="EB32" s="51">
        <f t="shared" si="86"/>
        <v>0</v>
      </c>
      <c r="EC32" s="52">
        <f t="shared" si="87"/>
        <v>0</v>
      </c>
      <c r="ED32" s="50" t="s">
        <v>68</v>
      </c>
      <c r="EE32" s="51">
        <f t="shared" si="88"/>
        <v>10</v>
      </c>
      <c r="EF32" s="53">
        <f t="shared" si="89"/>
        <v>0</v>
      </c>
      <c r="EG32" s="50" t="s">
        <v>69</v>
      </c>
      <c r="EH32" s="51">
        <f t="shared" si="90"/>
        <v>10</v>
      </c>
      <c r="EI32" s="52">
        <f t="shared" si="91"/>
        <v>0</v>
      </c>
      <c r="EJ32" s="50" t="s">
        <v>72</v>
      </c>
      <c r="EK32" s="51">
        <f t="shared" si="92"/>
        <v>0</v>
      </c>
      <c r="EL32" s="52">
        <f t="shared" si="93"/>
        <v>0</v>
      </c>
      <c r="EM32" s="50" t="s">
        <v>74</v>
      </c>
      <c r="EN32" s="51">
        <f t="shared" si="94"/>
        <v>0</v>
      </c>
      <c r="EO32" s="52">
        <f t="shared" si="95"/>
        <v>0</v>
      </c>
      <c r="EP32" s="50" t="s">
        <v>76</v>
      </c>
      <c r="EQ32" s="51">
        <f t="shared" si="96"/>
        <v>10</v>
      </c>
      <c r="ER32" s="52">
        <f t="shared" si="97"/>
        <v>0</v>
      </c>
      <c r="ES32" s="33" t="s">
        <v>45</v>
      </c>
      <c r="ET32" s="34">
        <f t="shared" si="98"/>
        <v>12</v>
      </c>
      <c r="EU32" s="35">
        <f t="shared" si="99"/>
        <v>0</v>
      </c>
      <c r="EV32" s="55" t="s">
        <v>50</v>
      </c>
      <c r="EW32" s="34">
        <f t="shared" si="100"/>
        <v>12</v>
      </c>
      <c r="EX32" s="35">
        <f t="shared" si="101"/>
        <v>0</v>
      </c>
      <c r="EY32" s="33" t="s">
        <v>53</v>
      </c>
      <c r="EZ32" s="34">
        <f t="shared" si="102"/>
        <v>0</v>
      </c>
      <c r="FA32" s="35">
        <f t="shared" si="103"/>
        <v>0</v>
      </c>
      <c r="FB32" s="33" t="s">
        <v>60</v>
      </c>
      <c r="FC32" s="34">
        <f t="shared" si="104"/>
        <v>0</v>
      </c>
      <c r="FD32" s="35">
        <f t="shared" si="105"/>
        <v>0</v>
      </c>
      <c r="FE32" s="33" t="s">
        <v>63</v>
      </c>
      <c r="FF32" s="34">
        <f t="shared" si="106"/>
        <v>0</v>
      </c>
      <c r="FG32" s="35">
        <f t="shared" si="107"/>
        <v>0</v>
      </c>
      <c r="FH32" s="33" t="s">
        <v>68</v>
      </c>
      <c r="FI32" s="34">
        <f t="shared" si="108"/>
        <v>12</v>
      </c>
      <c r="FJ32" s="35">
        <f t="shared" si="109"/>
        <v>0</v>
      </c>
      <c r="FK32" s="33" t="s">
        <v>69</v>
      </c>
      <c r="FL32" s="34">
        <f t="shared" si="110"/>
        <v>12</v>
      </c>
      <c r="FM32" s="35">
        <f t="shared" si="111"/>
        <v>0</v>
      </c>
      <c r="FN32" s="33" t="s">
        <v>76</v>
      </c>
      <c r="FO32" s="34">
        <f t="shared" si="112"/>
        <v>12</v>
      </c>
      <c r="FP32" s="35">
        <f t="shared" si="113"/>
        <v>0</v>
      </c>
      <c r="FQ32" s="60" t="s">
        <v>50</v>
      </c>
      <c r="FR32" s="61">
        <f t="shared" si="114"/>
        <v>0</v>
      </c>
      <c r="FS32" s="62">
        <f t="shared" si="115"/>
        <v>0</v>
      </c>
      <c r="FT32" s="63" t="s">
        <v>53</v>
      </c>
      <c r="FU32" s="61">
        <f t="shared" si="116"/>
        <v>0</v>
      </c>
      <c r="FV32" s="62">
        <f t="shared" si="117"/>
        <v>0</v>
      </c>
      <c r="FW32" s="63" t="s">
        <v>68</v>
      </c>
      <c r="FX32" s="61">
        <f t="shared" si="118"/>
        <v>15</v>
      </c>
      <c r="FY32" s="62">
        <f t="shared" si="119"/>
        <v>0</v>
      </c>
      <c r="FZ32" s="63" t="s">
        <v>69</v>
      </c>
      <c r="GA32" s="61">
        <f t="shared" si="120"/>
        <v>0</v>
      </c>
      <c r="GB32" s="62">
        <f t="shared" si="121"/>
        <v>0</v>
      </c>
      <c r="GC32" s="67" t="s">
        <v>53</v>
      </c>
      <c r="GD32" s="68">
        <f t="shared" si="122"/>
        <v>0</v>
      </c>
      <c r="GE32" s="69">
        <f t="shared" si="123"/>
        <v>0</v>
      </c>
      <c r="GF32" s="67" t="s">
        <v>68</v>
      </c>
      <c r="GG32" s="68">
        <f t="shared" si="124"/>
        <v>0</v>
      </c>
      <c r="GH32" s="69">
        <f t="shared" si="125"/>
        <v>0</v>
      </c>
      <c r="GI32" s="73" t="s">
        <v>53</v>
      </c>
      <c r="GJ32" s="74">
        <f t="shared" si="126"/>
        <v>0</v>
      </c>
      <c r="GK32" s="75">
        <f t="shared" si="127"/>
        <v>0</v>
      </c>
    </row>
    <row r="33" spans="1:193" ht="10.5" customHeight="1">
      <c r="A33" s="287" t="s">
        <v>203</v>
      </c>
      <c r="B33" s="286" t="s">
        <v>202</v>
      </c>
      <c r="C33" s="254" t="str">
        <f t="shared" si="0"/>
        <v>Michigan State</v>
      </c>
      <c r="D33" s="76">
        <f t="shared" si="1"/>
        <v>424</v>
      </c>
      <c r="E33" s="39" t="s">
        <v>45</v>
      </c>
      <c r="F33" s="40">
        <f t="shared" si="2"/>
        <v>8</v>
      </c>
      <c r="G33" s="41">
        <f t="shared" si="3"/>
        <v>0</v>
      </c>
      <c r="H33" s="39" t="s">
        <v>84</v>
      </c>
      <c r="I33" s="40">
        <f t="shared" si="4"/>
        <v>8</v>
      </c>
      <c r="J33" s="41">
        <f t="shared" si="5"/>
        <v>6</v>
      </c>
      <c r="K33" s="39" t="s">
        <v>85</v>
      </c>
      <c r="L33" s="40">
        <f t="shared" si="6"/>
        <v>0</v>
      </c>
      <c r="M33" s="41">
        <f t="shared" si="7"/>
        <v>0</v>
      </c>
      <c r="N33" s="39" t="s">
        <v>48</v>
      </c>
      <c r="O33" s="40">
        <f t="shared" si="8"/>
        <v>8</v>
      </c>
      <c r="P33" s="41">
        <f t="shared" si="9"/>
        <v>1</v>
      </c>
      <c r="Q33" s="39" t="s">
        <v>87</v>
      </c>
      <c r="R33" s="40">
        <f t="shared" si="10"/>
        <v>8</v>
      </c>
      <c r="S33" s="41">
        <f t="shared" si="11"/>
        <v>12</v>
      </c>
      <c r="T33" s="39" t="s">
        <v>50</v>
      </c>
      <c r="U33" s="40">
        <f t="shared" si="12"/>
        <v>8</v>
      </c>
      <c r="V33" s="41">
        <f t="shared" si="13"/>
        <v>0</v>
      </c>
      <c r="W33" s="39" t="s">
        <v>51</v>
      </c>
      <c r="X33" s="40">
        <f t="shared" si="14"/>
        <v>0</v>
      </c>
      <c r="Y33" s="41">
        <f t="shared" si="15"/>
        <v>0</v>
      </c>
      <c r="Z33" s="39" t="s">
        <v>52</v>
      </c>
      <c r="AA33" s="40">
        <f t="shared" si="16"/>
        <v>0</v>
      </c>
      <c r="AB33" s="41">
        <f t="shared" si="17"/>
        <v>0</v>
      </c>
      <c r="AC33" s="39" t="s">
        <v>53</v>
      </c>
      <c r="AD33" s="40">
        <f t="shared" si="18"/>
        <v>8</v>
      </c>
      <c r="AE33" s="41">
        <f t="shared" si="19"/>
        <v>0</v>
      </c>
      <c r="AF33" s="39" t="s">
        <v>89</v>
      </c>
      <c r="AG33" s="40">
        <f t="shared" si="20"/>
        <v>0</v>
      </c>
      <c r="AH33" s="41">
        <f t="shared" si="21"/>
        <v>0</v>
      </c>
      <c r="AI33" s="39" t="s">
        <v>90</v>
      </c>
      <c r="AJ33" s="40">
        <f t="shared" si="22"/>
        <v>8</v>
      </c>
      <c r="AK33" s="41">
        <f t="shared" si="23"/>
        <v>2</v>
      </c>
      <c r="AL33" s="39" t="s">
        <v>56</v>
      </c>
      <c r="AM33" s="40">
        <f t="shared" si="24"/>
        <v>8</v>
      </c>
      <c r="AN33" s="41">
        <f t="shared" si="25"/>
        <v>1</v>
      </c>
      <c r="AO33" s="39" t="s">
        <v>57</v>
      </c>
      <c r="AP33" s="40">
        <f t="shared" si="26"/>
        <v>8</v>
      </c>
      <c r="AQ33" s="41">
        <f t="shared" si="27"/>
        <v>3</v>
      </c>
      <c r="AR33" s="39" t="s">
        <v>58</v>
      </c>
      <c r="AS33" s="40">
        <f t="shared" si="28"/>
        <v>8</v>
      </c>
      <c r="AT33" s="41">
        <f t="shared" si="29"/>
        <v>0</v>
      </c>
      <c r="AU33" s="39" t="s">
        <v>77</v>
      </c>
      <c r="AV33" s="40">
        <f t="shared" si="30"/>
        <v>8</v>
      </c>
      <c r="AW33" s="41">
        <f t="shared" si="31"/>
        <v>5</v>
      </c>
      <c r="AX33" s="39" t="s">
        <v>60</v>
      </c>
      <c r="AY33" s="40">
        <f t="shared" si="32"/>
        <v>0</v>
      </c>
      <c r="AZ33" s="41">
        <f t="shared" si="33"/>
        <v>0</v>
      </c>
      <c r="BA33" s="39" t="s">
        <v>61</v>
      </c>
      <c r="BB33" s="40">
        <f t="shared" si="34"/>
        <v>8</v>
      </c>
      <c r="BC33" s="41">
        <f t="shared" si="35"/>
        <v>0</v>
      </c>
      <c r="BD33" s="39" t="s">
        <v>62</v>
      </c>
      <c r="BE33" s="40">
        <f t="shared" si="36"/>
        <v>8</v>
      </c>
      <c r="BF33" s="41">
        <f t="shared" si="37"/>
        <v>6</v>
      </c>
      <c r="BG33" s="39" t="s">
        <v>63</v>
      </c>
      <c r="BH33" s="40">
        <f t="shared" si="38"/>
        <v>8</v>
      </c>
      <c r="BI33" s="41">
        <f t="shared" si="39"/>
        <v>2</v>
      </c>
      <c r="BJ33" s="39" t="s">
        <v>64</v>
      </c>
      <c r="BK33" s="40">
        <f t="shared" si="40"/>
        <v>8</v>
      </c>
      <c r="BL33" s="41">
        <f t="shared" si="41"/>
        <v>1</v>
      </c>
      <c r="BM33" s="39" t="s">
        <v>65</v>
      </c>
      <c r="BN33" s="40">
        <f t="shared" si="42"/>
        <v>8</v>
      </c>
      <c r="BO33" s="41">
        <f t="shared" si="43"/>
        <v>3</v>
      </c>
      <c r="BP33" s="39" t="s">
        <v>66</v>
      </c>
      <c r="BQ33" s="40">
        <f t="shared" si="44"/>
        <v>8</v>
      </c>
      <c r="BR33" s="41">
        <f t="shared" si="45"/>
        <v>0</v>
      </c>
      <c r="BS33" s="39" t="s">
        <v>67</v>
      </c>
      <c r="BT33" s="40">
        <f t="shared" si="46"/>
        <v>0</v>
      </c>
      <c r="BU33" s="41">
        <f t="shared" si="47"/>
        <v>0</v>
      </c>
      <c r="BV33" s="39" t="s">
        <v>68</v>
      </c>
      <c r="BW33" s="40">
        <f t="shared" si="48"/>
        <v>8</v>
      </c>
      <c r="BX33" s="41">
        <f t="shared" si="49"/>
        <v>0</v>
      </c>
      <c r="BY33" s="39" t="s">
        <v>69</v>
      </c>
      <c r="BZ33" s="40">
        <f t="shared" si="50"/>
        <v>8</v>
      </c>
      <c r="CA33" s="41">
        <f t="shared" si="51"/>
        <v>0</v>
      </c>
      <c r="CB33" s="39" t="s">
        <v>92</v>
      </c>
      <c r="CC33" s="40">
        <f t="shared" si="52"/>
        <v>8</v>
      </c>
      <c r="CD33" s="41">
        <f t="shared" si="53"/>
        <v>6</v>
      </c>
      <c r="CE33" s="39" t="s">
        <v>71</v>
      </c>
      <c r="CF33" s="40">
        <f t="shared" si="54"/>
        <v>0</v>
      </c>
      <c r="CG33" s="41">
        <f t="shared" si="55"/>
        <v>0</v>
      </c>
      <c r="CH33" s="39" t="s">
        <v>72</v>
      </c>
      <c r="CI33" s="40">
        <f t="shared" si="56"/>
        <v>0</v>
      </c>
      <c r="CJ33" s="41">
        <f t="shared" si="57"/>
        <v>0</v>
      </c>
      <c r="CK33" s="39" t="s">
        <v>73</v>
      </c>
      <c r="CL33" s="40">
        <f t="shared" si="58"/>
        <v>8</v>
      </c>
      <c r="CM33" s="41">
        <f t="shared" si="59"/>
        <v>12</v>
      </c>
      <c r="CN33" s="39" t="s">
        <v>96</v>
      </c>
      <c r="CO33" s="40">
        <f t="shared" si="60"/>
        <v>0</v>
      </c>
      <c r="CP33" s="41">
        <f t="shared" si="61"/>
        <v>0</v>
      </c>
      <c r="CQ33" s="39" t="s">
        <v>75</v>
      </c>
      <c r="CR33" s="40">
        <f t="shared" si="62"/>
        <v>8</v>
      </c>
      <c r="CS33" s="41">
        <f t="shared" si="63"/>
        <v>10</v>
      </c>
      <c r="CT33" s="39" t="s">
        <v>76</v>
      </c>
      <c r="CU33" s="40">
        <f t="shared" si="64"/>
        <v>8</v>
      </c>
      <c r="CV33" s="44">
        <f t="shared" si="65"/>
        <v>0</v>
      </c>
      <c r="CW33" s="50" t="s">
        <v>45</v>
      </c>
      <c r="CX33" s="51">
        <f t="shared" si="66"/>
        <v>10</v>
      </c>
      <c r="CY33" s="52">
        <f t="shared" si="67"/>
        <v>0</v>
      </c>
      <c r="CZ33" s="50" t="s">
        <v>85</v>
      </c>
      <c r="DA33" s="51">
        <f t="shared" si="68"/>
        <v>0</v>
      </c>
      <c r="DB33" s="52">
        <f t="shared" si="69"/>
        <v>0</v>
      </c>
      <c r="DC33" s="50" t="s">
        <v>50</v>
      </c>
      <c r="DD33" s="51">
        <f t="shared" si="70"/>
        <v>10</v>
      </c>
      <c r="DE33" s="52">
        <f t="shared" si="71"/>
        <v>0</v>
      </c>
      <c r="DF33" s="50" t="s">
        <v>52</v>
      </c>
      <c r="DG33" s="51">
        <f t="shared" si="72"/>
        <v>0</v>
      </c>
      <c r="DH33" s="53">
        <f t="shared" si="73"/>
        <v>0</v>
      </c>
      <c r="DI33" s="50" t="s">
        <v>53</v>
      </c>
      <c r="DJ33" s="51">
        <f t="shared" si="74"/>
        <v>10</v>
      </c>
      <c r="DK33" s="52">
        <f t="shared" si="75"/>
        <v>0</v>
      </c>
      <c r="DL33" s="50" t="s">
        <v>90</v>
      </c>
      <c r="DM33" s="51">
        <f t="shared" si="76"/>
        <v>0</v>
      </c>
      <c r="DN33" s="53">
        <f t="shared" si="77"/>
        <v>0</v>
      </c>
      <c r="DO33" s="50" t="s">
        <v>58</v>
      </c>
      <c r="DP33" s="51">
        <f t="shared" si="78"/>
        <v>10</v>
      </c>
      <c r="DQ33" s="52">
        <f t="shared" si="79"/>
        <v>0</v>
      </c>
      <c r="DR33" s="50" t="s">
        <v>60</v>
      </c>
      <c r="DS33" s="51">
        <f t="shared" si="80"/>
        <v>0</v>
      </c>
      <c r="DT33" s="52">
        <f t="shared" si="81"/>
        <v>0</v>
      </c>
      <c r="DU33" s="50" t="s">
        <v>61</v>
      </c>
      <c r="DV33" s="51">
        <f t="shared" si="82"/>
        <v>10</v>
      </c>
      <c r="DW33" s="53">
        <f t="shared" si="83"/>
        <v>0</v>
      </c>
      <c r="DX33" s="50" t="s">
        <v>63</v>
      </c>
      <c r="DY33" s="51">
        <f t="shared" si="84"/>
        <v>0</v>
      </c>
      <c r="DZ33" s="52">
        <f t="shared" si="85"/>
        <v>0</v>
      </c>
      <c r="EA33" s="50" t="s">
        <v>66</v>
      </c>
      <c r="EB33" s="51">
        <f t="shared" si="86"/>
        <v>0</v>
      </c>
      <c r="EC33" s="52">
        <f t="shared" si="87"/>
        <v>0</v>
      </c>
      <c r="ED33" s="50" t="s">
        <v>68</v>
      </c>
      <c r="EE33" s="51">
        <f t="shared" si="88"/>
        <v>10</v>
      </c>
      <c r="EF33" s="53">
        <f t="shared" si="89"/>
        <v>0</v>
      </c>
      <c r="EG33" s="50" t="s">
        <v>69</v>
      </c>
      <c r="EH33" s="51">
        <f t="shared" si="90"/>
        <v>10</v>
      </c>
      <c r="EI33" s="52">
        <f t="shared" si="91"/>
        <v>0</v>
      </c>
      <c r="EJ33" s="50" t="s">
        <v>72</v>
      </c>
      <c r="EK33" s="51">
        <f t="shared" si="92"/>
        <v>0</v>
      </c>
      <c r="EL33" s="52">
        <f t="shared" si="93"/>
        <v>0</v>
      </c>
      <c r="EM33" s="50" t="s">
        <v>96</v>
      </c>
      <c r="EN33" s="51">
        <f t="shared" si="94"/>
        <v>0</v>
      </c>
      <c r="EO33" s="52">
        <f t="shared" si="95"/>
        <v>0</v>
      </c>
      <c r="EP33" s="50" t="s">
        <v>76</v>
      </c>
      <c r="EQ33" s="51">
        <f t="shared" si="96"/>
        <v>10</v>
      </c>
      <c r="ER33" s="52">
        <f t="shared" si="97"/>
        <v>0</v>
      </c>
      <c r="ES33" s="33" t="s">
        <v>45</v>
      </c>
      <c r="ET33" s="34">
        <f t="shared" si="98"/>
        <v>12</v>
      </c>
      <c r="EU33" s="35">
        <f t="shared" si="99"/>
        <v>0</v>
      </c>
      <c r="EV33" s="55" t="s">
        <v>50</v>
      </c>
      <c r="EW33" s="34">
        <f t="shared" si="100"/>
        <v>12</v>
      </c>
      <c r="EX33" s="35">
        <f t="shared" si="101"/>
        <v>0</v>
      </c>
      <c r="EY33" s="33" t="s">
        <v>53</v>
      </c>
      <c r="EZ33" s="34">
        <f t="shared" si="102"/>
        <v>0</v>
      </c>
      <c r="FA33" s="35">
        <f t="shared" si="103"/>
        <v>0</v>
      </c>
      <c r="FB33" s="33" t="s">
        <v>60</v>
      </c>
      <c r="FC33" s="34">
        <f t="shared" si="104"/>
        <v>0</v>
      </c>
      <c r="FD33" s="35">
        <f t="shared" si="105"/>
        <v>0</v>
      </c>
      <c r="FE33" s="33" t="s">
        <v>63</v>
      </c>
      <c r="FF33" s="34">
        <f t="shared" si="106"/>
        <v>0</v>
      </c>
      <c r="FG33" s="35">
        <f t="shared" si="107"/>
        <v>0</v>
      </c>
      <c r="FH33" s="33" t="s">
        <v>68</v>
      </c>
      <c r="FI33" s="34">
        <f t="shared" si="108"/>
        <v>12</v>
      </c>
      <c r="FJ33" s="35">
        <f t="shared" si="109"/>
        <v>0</v>
      </c>
      <c r="FK33" s="33" t="s">
        <v>69</v>
      </c>
      <c r="FL33" s="34">
        <f t="shared" si="110"/>
        <v>12</v>
      </c>
      <c r="FM33" s="35">
        <f t="shared" si="111"/>
        <v>0</v>
      </c>
      <c r="FN33" s="33" t="s">
        <v>76</v>
      </c>
      <c r="FO33" s="34">
        <f t="shared" si="112"/>
        <v>12</v>
      </c>
      <c r="FP33" s="35">
        <f t="shared" si="113"/>
        <v>0</v>
      </c>
      <c r="FQ33" s="60" t="s">
        <v>45</v>
      </c>
      <c r="FR33" s="61">
        <f t="shared" si="114"/>
        <v>15</v>
      </c>
      <c r="FS33" s="62">
        <f t="shared" si="115"/>
        <v>0</v>
      </c>
      <c r="FT33" s="63" t="s">
        <v>53</v>
      </c>
      <c r="FU33" s="61">
        <f t="shared" si="116"/>
        <v>0</v>
      </c>
      <c r="FV33" s="62">
        <f t="shared" si="117"/>
        <v>0</v>
      </c>
      <c r="FW33" s="63" t="s">
        <v>68</v>
      </c>
      <c r="FX33" s="61">
        <f t="shared" si="118"/>
        <v>15</v>
      </c>
      <c r="FY33" s="62">
        <f t="shared" si="119"/>
        <v>0</v>
      </c>
      <c r="FZ33" s="63" t="s">
        <v>69</v>
      </c>
      <c r="GA33" s="61">
        <f t="shared" si="120"/>
        <v>0</v>
      </c>
      <c r="GB33" s="62">
        <f t="shared" si="121"/>
        <v>0</v>
      </c>
      <c r="GC33" s="67" t="s">
        <v>53</v>
      </c>
      <c r="GD33" s="68">
        <f t="shared" si="122"/>
        <v>0</v>
      </c>
      <c r="GE33" s="69">
        <f t="shared" si="123"/>
        <v>0</v>
      </c>
      <c r="GF33" s="67" t="s">
        <v>69</v>
      </c>
      <c r="GG33" s="68">
        <f t="shared" si="124"/>
        <v>0</v>
      </c>
      <c r="GH33" s="69">
        <f t="shared" si="125"/>
        <v>0</v>
      </c>
      <c r="GI33" s="73" t="s">
        <v>53</v>
      </c>
      <c r="GJ33" s="74">
        <f t="shared" si="126"/>
        <v>0</v>
      </c>
      <c r="GK33" s="75">
        <f t="shared" si="127"/>
        <v>0</v>
      </c>
    </row>
    <row r="34" spans="1:193" ht="10.5" customHeight="1">
      <c r="A34" s="287" t="s">
        <v>154</v>
      </c>
      <c r="B34" s="286" t="s">
        <v>149</v>
      </c>
      <c r="C34" s="245" t="str">
        <f t="shared" si="0"/>
        <v>Kentucky</v>
      </c>
      <c r="D34" s="76">
        <f t="shared" si="1"/>
        <v>423</v>
      </c>
      <c r="E34" s="39" t="s">
        <v>45</v>
      </c>
      <c r="F34" s="40">
        <f t="shared" si="2"/>
        <v>8</v>
      </c>
      <c r="G34" s="41">
        <f t="shared" si="3"/>
        <v>0</v>
      </c>
      <c r="H34" s="39" t="s">
        <v>46</v>
      </c>
      <c r="I34" s="40">
        <f t="shared" si="4"/>
        <v>0</v>
      </c>
      <c r="J34" s="41">
        <f t="shared" si="5"/>
        <v>0</v>
      </c>
      <c r="K34" s="39" t="s">
        <v>85</v>
      </c>
      <c r="L34" s="40">
        <f t="shared" si="6"/>
        <v>0</v>
      </c>
      <c r="M34" s="41">
        <f t="shared" si="7"/>
        <v>0</v>
      </c>
      <c r="N34" s="39" t="s">
        <v>48</v>
      </c>
      <c r="O34" s="40">
        <f t="shared" si="8"/>
        <v>8</v>
      </c>
      <c r="P34" s="41">
        <f t="shared" si="9"/>
        <v>1</v>
      </c>
      <c r="Q34" s="39" t="s">
        <v>49</v>
      </c>
      <c r="R34" s="40">
        <f t="shared" si="10"/>
        <v>0</v>
      </c>
      <c r="S34" s="41">
        <f t="shared" si="11"/>
        <v>0</v>
      </c>
      <c r="T34" s="39" t="s">
        <v>152</v>
      </c>
      <c r="U34" s="40">
        <f t="shared" si="12"/>
        <v>0</v>
      </c>
      <c r="V34" s="41">
        <f t="shared" si="13"/>
        <v>0</v>
      </c>
      <c r="W34" s="39" t="s">
        <v>51</v>
      </c>
      <c r="X34" s="40">
        <f t="shared" si="14"/>
        <v>0</v>
      </c>
      <c r="Y34" s="41">
        <f t="shared" si="15"/>
        <v>0</v>
      </c>
      <c r="Z34" s="39" t="s">
        <v>52</v>
      </c>
      <c r="AA34" s="40">
        <f t="shared" si="16"/>
        <v>0</v>
      </c>
      <c r="AB34" s="41">
        <f t="shared" si="17"/>
        <v>0</v>
      </c>
      <c r="AC34" s="39" t="s">
        <v>53</v>
      </c>
      <c r="AD34" s="40">
        <f t="shared" si="18"/>
        <v>8</v>
      </c>
      <c r="AE34" s="41">
        <f t="shared" si="19"/>
        <v>0</v>
      </c>
      <c r="AF34" s="39" t="s">
        <v>89</v>
      </c>
      <c r="AG34" s="40">
        <f t="shared" si="20"/>
        <v>0</v>
      </c>
      <c r="AH34" s="41">
        <f t="shared" si="21"/>
        <v>0</v>
      </c>
      <c r="AI34" s="39" t="s">
        <v>90</v>
      </c>
      <c r="AJ34" s="40">
        <f t="shared" si="22"/>
        <v>8</v>
      </c>
      <c r="AK34" s="41">
        <f t="shared" si="23"/>
        <v>2</v>
      </c>
      <c r="AL34" s="39" t="s">
        <v>56</v>
      </c>
      <c r="AM34" s="40">
        <f t="shared" si="24"/>
        <v>8</v>
      </c>
      <c r="AN34" s="41">
        <f t="shared" si="25"/>
        <v>1</v>
      </c>
      <c r="AO34" s="39" t="s">
        <v>57</v>
      </c>
      <c r="AP34" s="40">
        <f t="shared" si="26"/>
        <v>8</v>
      </c>
      <c r="AQ34" s="41">
        <f t="shared" si="27"/>
        <v>3</v>
      </c>
      <c r="AR34" s="39" t="s">
        <v>126</v>
      </c>
      <c r="AS34" s="40">
        <f t="shared" si="28"/>
        <v>0</v>
      </c>
      <c r="AT34" s="41">
        <f t="shared" si="29"/>
        <v>0</v>
      </c>
      <c r="AU34" s="39" t="s">
        <v>77</v>
      </c>
      <c r="AV34" s="40">
        <f t="shared" si="30"/>
        <v>8</v>
      </c>
      <c r="AW34" s="41">
        <f t="shared" si="31"/>
        <v>5</v>
      </c>
      <c r="AX34" s="39" t="s">
        <v>60</v>
      </c>
      <c r="AY34" s="40">
        <f t="shared" si="32"/>
        <v>0</v>
      </c>
      <c r="AZ34" s="41">
        <f t="shared" si="33"/>
        <v>0</v>
      </c>
      <c r="BA34" s="39" t="s">
        <v>61</v>
      </c>
      <c r="BB34" s="40">
        <f t="shared" si="34"/>
        <v>8</v>
      </c>
      <c r="BC34" s="41">
        <f t="shared" si="35"/>
        <v>0</v>
      </c>
      <c r="BD34" s="39" t="s">
        <v>62</v>
      </c>
      <c r="BE34" s="40">
        <f t="shared" si="36"/>
        <v>8</v>
      </c>
      <c r="BF34" s="41">
        <f t="shared" si="37"/>
        <v>6</v>
      </c>
      <c r="BG34" s="39" t="s">
        <v>63</v>
      </c>
      <c r="BH34" s="40">
        <f t="shared" si="38"/>
        <v>8</v>
      </c>
      <c r="BI34" s="41">
        <f t="shared" si="39"/>
        <v>2</v>
      </c>
      <c r="BJ34" s="39" t="s">
        <v>110</v>
      </c>
      <c r="BK34" s="40">
        <f t="shared" si="40"/>
        <v>0</v>
      </c>
      <c r="BL34" s="41">
        <f t="shared" si="41"/>
        <v>0</v>
      </c>
      <c r="BM34" s="39" t="s">
        <v>65</v>
      </c>
      <c r="BN34" s="40">
        <f t="shared" si="42"/>
        <v>8</v>
      </c>
      <c r="BO34" s="41">
        <f t="shared" si="43"/>
        <v>3</v>
      </c>
      <c r="BP34" s="39" t="s">
        <v>66</v>
      </c>
      <c r="BQ34" s="40">
        <f t="shared" si="44"/>
        <v>8</v>
      </c>
      <c r="BR34" s="41">
        <f t="shared" si="45"/>
        <v>0</v>
      </c>
      <c r="BS34" s="39" t="s">
        <v>67</v>
      </c>
      <c r="BT34" s="40">
        <f t="shared" si="46"/>
        <v>0</v>
      </c>
      <c r="BU34" s="41">
        <f t="shared" si="47"/>
        <v>0</v>
      </c>
      <c r="BV34" s="39" t="s">
        <v>68</v>
      </c>
      <c r="BW34" s="40">
        <f t="shared" si="48"/>
        <v>8</v>
      </c>
      <c r="BX34" s="41">
        <f t="shared" si="49"/>
        <v>0</v>
      </c>
      <c r="BY34" s="39" t="s">
        <v>69</v>
      </c>
      <c r="BZ34" s="40">
        <f t="shared" si="50"/>
        <v>8</v>
      </c>
      <c r="CA34" s="41">
        <f t="shared" si="51"/>
        <v>0</v>
      </c>
      <c r="CB34" s="39" t="s">
        <v>92</v>
      </c>
      <c r="CC34" s="40">
        <f t="shared" si="52"/>
        <v>8</v>
      </c>
      <c r="CD34" s="41">
        <f t="shared" si="53"/>
        <v>6</v>
      </c>
      <c r="CE34" s="39" t="s">
        <v>93</v>
      </c>
      <c r="CF34" s="40">
        <f t="shared" si="54"/>
        <v>8</v>
      </c>
      <c r="CG34" s="41">
        <f t="shared" si="55"/>
        <v>14</v>
      </c>
      <c r="CH34" s="39" t="s">
        <v>72</v>
      </c>
      <c r="CI34" s="40">
        <f t="shared" si="56"/>
        <v>0</v>
      </c>
      <c r="CJ34" s="41">
        <f t="shared" si="57"/>
        <v>0</v>
      </c>
      <c r="CK34" s="39" t="s">
        <v>95</v>
      </c>
      <c r="CL34" s="40">
        <f t="shared" si="58"/>
        <v>0</v>
      </c>
      <c r="CM34" s="41">
        <f t="shared" si="59"/>
        <v>0</v>
      </c>
      <c r="CN34" s="39" t="s">
        <v>74</v>
      </c>
      <c r="CO34" s="40">
        <f t="shared" si="60"/>
        <v>8</v>
      </c>
      <c r="CP34" s="41">
        <f t="shared" si="61"/>
        <v>0</v>
      </c>
      <c r="CQ34" s="39" t="s">
        <v>104</v>
      </c>
      <c r="CR34" s="40">
        <f t="shared" si="62"/>
        <v>0</v>
      </c>
      <c r="CS34" s="41">
        <f t="shared" si="63"/>
        <v>0</v>
      </c>
      <c r="CT34" s="39" t="s">
        <v>76</v>
      </c>
      <c r="CU34" s="40">
        <f t="shared" si="64"/>
        <v>8</v>
      </c>
      <c r="CV34" s="44">
        <f t="shared" si="65"/>
        <v>0</v>
      </c>
      <c r="CW34" s="50" t="s">
        <v>45</v>
      </c>
      <c r="CX34" s="51">
        <f t="shared" si="66"/>
        <v>10</v>
      </c>
      <c r="CY34" s="52">
        <f t="shared" si="67"/>
        <v>0</v>
      </c>
      <c r="CZ34" s="50" t="s">
        <v>48</v>
      </c>
      <c r="DA34" s="51">
        <f t="shared" si="68"/>
        <v>10</v>
      </c>
      <c r="DB34" s="52">
        <f t="shared" si="69"/>
        <v>1</v>
      </c>
      <c r="DC34" s="50" t="s">
        <v>152</v>
      </c>
      <c r="DD34" s="51">
        <f t="shared" si="70"/>
        <v>0</v>
      </c>
      <c r="DE34" s="52">
        <f t="shared" si="71"/>
        <v>0</v>
      </c>
      <c r="DF34" s="50" t="s">
        <v>52</v>
      </c>
      <c r="DG34" s="51">
        <f t="shared" si="72"/>
        <v>0</v>
      </c>
      <c r="DH34" s="53">
        <f t="shared" si="73"/>
        <v>0</v>
      </c>
      <c r="DI34" s="50" t="s">
        <v>53</v>
      </c>
      <c r="DJ34" s="51">
        <f t="shared" si="74"/>
        <v>10</v>
      </c>
      <c r="DK34" s="52">
        <f t="shared" si="75"/>
        <v>0</v>
      </c>
      <c r="DL34" s="50" t="s">
        <v>90</v>
      </c>
      <c r="DM34" s="51">
        <f t="shared" si="76"/>
        <v>0</v>
      </c>
      <c r="DN34" s="53">
        <f t="shared" si="77"/>
        <v>0</v>
      </c>
      <c r="DO34" s="50" t="s">
        <v>57</v>
      </c>
      <c r="DP34" s="51">
        <f t="shared" si="78"/>
        <v>0</v>
      </c>
      <c r="DQ34" s="52">
        <f t="shared" si="79"/>
        <v>0</v>
      </c>
      <c r="DR34" s="50" t="s">
        <v>60</v>
      </c>
      <c r="DS34" s="51">
        <f t="shared" si="80"/>
        <v>0</v>
      </c>
      <c r="DT34" s="52">
        <f t="shared" si="81"/>
        <v>0</v>
      </c>
      <c r="DU34" s="50" t="s">
        <v>61</v>
      </c>
      <c r="DV34" s="51">
        <f t="shared" si="82"/>
        <v>10</v>
      </c>
      <c r="DW34" s="53">
        <f t="shared" si="83"/>
        <v>0</v>
      </c>
      <c r="DX34" s="50" t="s">
        <v>63</v>
      </c>
      <c r="DY34" s="51">
        <f t="shared" si="84"/>
        <v>0</v>
      </c>
      <c r="DZ34" s="52">
        <f t="shared" si="85"/>
        <v>0</v>
      </c>
      <c r="EA34" s="50" t="s">
        <v>66</v>
      </c>
      <c r="EB34" s="51">
        <f t="shared" si="86"/>
        <v>0</v>
      </c>
      <c r="EC34" s="52">
        <f t="shared" si="87"/>
        <v>0</v>
      </c>
      <c r="ED34" s="50" t="s">
        <v>68</v>
      </c>
      <c r="EE34" s="51">
        <f t="shared" si="88"/>
        <v>10</v>
      </c>
      <c r="EF34" s="53">
        <f t="shared" si="89"/>
        <v>0</v>
      </c>
      <c r="EG34" s="50" t="s">
        <v>69</v>
      </c>
      <c r="EH34" s="51">
        <f t="shared" si="90"/>
        <v>10</v>
      </c>
      <c r="EI34" s="52">
        <f t="shared" si="91"/>
        <v>0</v>
      </c>
      <c r="EJ34" s="50" t="s">
        <v>105</v>
      </c>
      <c r="EK34" s="51">
        <f t="shared" si="92"/>
        <v>0</v>
      </c>
      <c r="EL34" s="52">
        <f t="shared" si="93"/>
        <v>0</v>
      </c>
      <c r="EM34" s="50" t="s">
        <v>74</v>
      </c>
      <c r="EN34" s="51">
        <f t="shared" si="94"/>
        <v>0</v>
      </c>
      <c r="EO34" s="52">
        <f t="shared" si="95"/>
        <v>0</v>
      </c>
      <c r="EP34" s="50" t="s">
        <v>76</v>
      </c>
      <c r="EQ34" s="51">
        <f t="shared" si="96"/>
        <v>10</v>
      </c>
      <c r="ER34" s="52">
        <f t="shared" si="97"/>
        <v>0</v>
      </c>
      <c r="ES34" s="33" t="s">
        <v>45</v>
      </c>
      <c r="ET34" s="34">
        <f t="shared" si="98"/>
        <v>12</v>
      </c>
      <c r="EU34" s="35">
        <f t="shared" si="99"/>
        <v>0</v>
      </c>
      <c r="EV34" s="55" t="s">
        <v>52</v>
      </c>
      <c r="EW34" s="34">
        <f t="shared" si="100"/>
        <v>0</v>
      </c>
      <c r="EX34" s="35">
        <f t="shared" si="101"/>
        <v>0</v>
      </c>
      <c r="EY34" s="33" t="s">
        <v>53</v>
      </c>
      <c r="EZ34" s="34">
        <f t="shared" si="102"/>
        <v>0</v>
      </c>
      <c r="FA34" s="35">
        <f t="shared" si="103"/>
        <v>0</v>
      </c>
      <c r="FB34" s="33" t="s">
        <v>60</v>
      </c>
      <c r="FC34" s="34">
        <f t="shared" si="104"/>
        <v>0</v>
      </c>
      <c r="FD34" s="35">
        <f t="shared" si="105"/>
        <v>0</v>
      </c>
      <c r="FE34" s="33" t="s">
        <v>61</v>
      </c>
      <c r="FF34" s="34">
        <f t="shared" si="106"/>
        <v>12</v>
      </c>
      <c r="FG34" s="35">
        <f t="shared" si="107"/>
        <v>0</v>
      </c>
      <c r="FH34" s="33" t="s">
        <v>68</v>
      </c>
      <c r="FI34" s="34">
        <f t="shared" si="108"/>
        <v>12</v>
      </c>
      <c r="FJ34" s="35">
        <f t="shared" si="109"/>
        <v>0</v>
      </c>
      <c r="FK34" s="33" t="s">
        <v>69</v>
      </c>
      <c r="FL34" s="34">
        <f t="shared" si="110"/>
        <v>12</v>
      </c>
      <c r="FM34" s="35">
        <f t="shared" si="111"/>
        <v>0</v>
      </c>
      <c r="FN34" s="33" t="s">
        <v>76</v>
      </c>
      <c r="FO34" s="34">
        <f t="shared" si="112"/>
        <v>12</v>
      </c>
      <c r="FP34" s="35">
        <f t="shared" si="113"/>
        <v>0</v>
      </c>
      <c r="FQ34" s="60" t="s">
        <v>45</v>
      </c>
      <c r="FR34" s="61">
        <f t="shared" si="114"/>
        <v>15</v>
      </c>
      <c r="FS34" s="62">
        <f t="shared" si="115"/>
        <v>0</v>
      </c>
      <c r="FT34" s="63" t="s">
        <v>60</v>
      </c>
      <c r="FU34" s="61">
        <f t="shared" si="116"/>
        <v>0</v>
      </c>
      <c r="FV34" s="62">
        <f t="shared" si="117"/>
        <v>0</v>
      </c>
      <c r="FW34" s="63" t="s">
        <v>68</v>
      </c>
      <c r="FX34" s="61">
        <f t="shared" si="118"/>
        <v>15</v>
      </c>
      <c r="FY34" s="62">
        <f t="shared" si="119"/>
        <v>0</v>
      </c>
      <c r="FZ34" s="63" t="s">
        <v>69</v>
      </c>
      <c r="GA34" s="61">
        <f t="shared" si="120"/>
        <v>0</v>
      </c>
      <c r="GB34" s="62">
        <f t="shared" si="121"/>
        <v>0</v>
      </c>
      <c r="GC34" s="67" t="s">
        <v>45</v>
      </c>
      <c r="GD34" s="68">
        <f t="shared" si="122"/>
        <v>25</v>
      </c>
      <c r="GE34" s="69">
        <f t="shared" si="123"/>
        <v>0</v>
      </c>
      <c r="GF34" s="67" t="s">
        <v>69</v>
      </c>
      <c r="GG34" s="68">
        <f t="shared" si="124"/>
        <v>0</v>
      </c>
      <c r="GH34" s="69">
        <f t="shared" si="125"/>
        <v>0</v>
      </c>
      <c r="GI34" s="73" t="s">
        <v>45</v>
      </c>
      <c r="GJ34" s="74">
        <f t="shared" si="126"/>
        <v>50</v>
      </c>
      <c r="GK34" s="75">
        <f t="shared" si="127"/>
        <v>0</v>
      </c>
    </row>
    <row r="35" spans="1:193" ht="10.5" customHeight="1">
      <c r="A35" s="287" t="s">
        <v>240</v>
      </c>
      <c r="B35" s="286" t="s">
        <v>83</v>
      </c>
      <c r="C35" s="245" t="str">
        <f t="shared" si="0"/>
        <v>Kentucky</v>
      </c>
      <c r="D35" s="76">
        <f t="shared" si="1"/>
        <v>416</v>
      </c>
      <c r="E35" s="39" t="s">
        <v>45</v>
      </c>
      <c r="F35" s="40">
        <f t="shared" si="2"/>
        <v>8</v>
      </c>
      <c r="G35" s="41">
        <f t="shared" si="3"/>
        <v>0</v>
      </c>
      <c r="H35" s="39" t="s">
        <v>84</v>
      </c>
      <c r="I35" s="40">
        <f t="shared" si="4"/>
        <v>8</v>
      </c>
      <c r="J35" s="41">
        <f t="shared" si="5"/>
        <v>6</v>
      </c>
      <c r="K35" s="39" t="s">
        <v>85</v>
      </c>
      <c r="L35" s="40">
        <f t="shared" si="6"/>
        <v>0</v>
      </c>
      <c r="M35" s="41">
        <f t="shared" si="7"/>
        <v>0</v>
      </c>
      <c r="N35" s="39" t="s">
        <v>86</v>
      </c>
      <c r="O35" s="40">
        <f t="shared" si="8"/>
        <v>0</v>
      </c>
      <c r="P35" s="41">
        <f t="shared" si="9"/>
        <v>0</v>
      </c>
      <c r="Q35" s="39" t="s">
        <v>49</v>
      </c>
      <c r="R35" s="40">
        <f t="shared" si="10"/>
        <v>0</v>
      </c>
      <c r="S35" s="41">
        <f t="shared" si="11"/>
        <v>0</v>
      </c>
      <c r="T35" s="39" t="s">
        <v>50</v>
      </c>
      <c r="U35" s="40">
        <f t="shared" si="12"/>
        <v>8</v>
      </c>
      <c r="V35" s="41">
        <f t="shared" si="13"/>
        <v>0</v>
      </c>
      <c r="W35" s="39" t="s">
        <v>51</v>
      </c>
      <c r="X35" s="40">
        <f t="shared" si="14"/>
        <v>0</v>
      </c>
      <c r="Y35" s="41">
        <f t="shared" si="15"/>
        <v>0</v>
      </c>
      <c r="Z35" s="39" t="s">
        <v>52</v>
      </c>
      <c r="AA35" s="40">
        <f t="shared" si="16"/>
        <v>0</v>
      </c>
      <c r="AB35" s="41">
        <f t="shared" si="17"/>
        <v>0</v>
      </c>
      <c r="AC35" s="39" t="s">
        <v>53</v>
      </c>
      <c r="AD35" s="40">
        <f t="shared" si="18"/>
        <v>8</v>
      </c>
      <c r="AE35" s="41">
        <f t="shared" si="19"/>
        <v>0</v>
      </c>
      <c r="AF35" s="39" t="s">
        <v>89</v>
      </c>
      <c r="AG35" s="40">
        <f t="shared" si="20"/>
        <v>0</v>
      </c>
      <c r="AH35" s="41">
        <f t="shared" si="21"/>
        <v>0</v>
      </c>
      <c r="AI35" s="39" t="s">
        <v>90</v>
      </c>
      <c r="AJ35" s="40">
        <f t="shared" si="22"/>
        <v>8</v>
      </c>
      <c r="AK35" s="41">
        <f t="shared" si="23"/>
        <v>2</v>
      </c>
      <c r="AL35" s="39" t="s">
        <v>56</v>
      </c>
      <c r="AM35" s="40">
        <f t="shared" si="24"/>
        <v>8</v>
      </c>
      <c r="AN35" s="41">
        <f t="shared" si="25"/>
        <v>1</v>
      </c>
      <c r="AO35" s="39" t="s">
        <v>109</v>
      </c>
      <c r="AP35" s="40">
        <f t="shared" si="26"/>
        <v>0</v>
      </c>
      <c r="AQ35" s="41">
        <f t="shared" si="27"/>
        <v>0</v>
      </c>
      <c r="AR35" s="39" t="s">
        <v>58</v>
      </c>
      <c r="AS35" s="40">
        <f t="shared" si="28"/>
        <v>8</v>
      </c>
      <c r="AT35" s="41">
        <f t="shared" si="29"/>
        <v>0</v>
      </c>
      <c r="AU35" s="39" t="s">
        <v>59</v>
      </c>
      <c r="AV35" s="40">
        <f t="shared" si="30"/>
        <v>0</v>
      </c>
      <c r="AW35" s="41">
        <f t="shared" si="31"/>
        <v>0</v>
      </c>
      <c r="AX35" s="39" t="s">
        <v>60</v>
      </c>
      <c r="AY35" s="40">
        <f t="shared" si="32"/>
        <v>0</v>
      </c>
      <c r="AZ35" s="41">
        <f t="shared" si="33"/>
        <v>0</v>
      </c>
      <c r="BA35" s="39" t="s">
        <v>61</v>
      </c>
      <c r="BB35" s="40">
        <f t="shared" si="34"/>
        <v>8</v>
      </c>
      <c r="BC35" s="41">
        <f t="shared" si="35"/>
        <v>0</v>
      </c>
      <c r="BD35" s="39" t="s">
        <v>62</v>
      </c>
      <c r="BE35" s="40">
        <f t="shared" si="36"/>
        <v>8</v>
      </c>
      <c r="BF35" s="41">
        <f t="shared" si="37"/>
        <v>6</v>
      </c>
      <c r="BG35" s="39" t="s">
        <v>91</v>
      </c>
      <c r="BH35" s="40">
        <f t="shared" si="38"/>
        <v>0</v>
      </c>
      <c r="BI35" s="41">
        <f t="shared" si="39"/>
        <v>0</v>
      </c>
      <c r="BJ35" s="39" t="s">
        <v>64</v>
      </c>
      <c r="BK35" s="40">
        <f t="shared" si="40"/>
        <v>8</v>
      </c>
      <c r="BL35" s="41">
        <f t="shared" si="41"/>
        <v>1</v>
      </c>
      <c r="BM35" s="39" t="s">
        <v>65</v>
      </c>
      <c r="BN35" s="40">
        <f t="shared" si="42"/>
        <v>8</v>
      </c>
      <c r="BO35" s="41">
        <f t="shared" si="43"/>
        <v>3</v>
      </c>
      <c r="BP35" s="39" t="s">
        <v>66</v>
      </c>
      <c r="BQ35" s="40">
        <f t="shared" si="44"/>
        <v>8</v>
      </c>
      <c r="BR35" s="41">
        <f t="shared" si="45"/>
        <v>0</v>
      </c>
      <c r="BS35" s="39" t="s">
        <v>67</v>
      </c>
      <c r="BT35" s="40">
        <f t="shared" si="46"/>
        <v>0</v>
      </c>
      <c r="BU35" s="41">
        <f t="shared" si="47"/>
        <v>0</v>
      </c>
      <c r="BV35" s="39" t="s">
        <v>68</v>
      </c>
      <c r="BW35" s="40">
        <f t="shared" si="48"/>
        <v>8</v>
      </c>
      <c r="BX35" s="41">
        <f t="shared" si="49"/>
        <v>0</v>
      </c>
      <c r="BY35" s="39" t="s">
        <v>69</v>
      </c>
      <c r="BZ35" s="40">
        <f t="shared" si="50"/>
        <v>8</v>
      </c>
      <c r="CA35" s="41">
        <f t="shared" si="51"/>
        <v>0</v>
      </c>
      <c r="CB35" s="39" t="s">
        <v>92</v>
      </c>
      <c r="CC35" s="40">
        <f t="shared" si="52"/>
        <v>8</v>
      </c>
      <c r="CD35" s="41">
        <f t="shared" si="53"/>
        <v>6</v>
      </c>
      <c r="CE35" s="39" t="s">
        <v>93</v>
      </c>
      <c r="CF35" s="40">
        <f t="shared" si="54"/>
        <v>8</v>
      </c>
      <c r="CG35" s="41">
        <f t="shared" si="55"/>
        <v>14</v>
      </c>
      <c r="CH35" s="39" t="s">
        <v>72</v>
      </c>
      <c r="CI35" s="40">
        <f t="shared" si="56"/>
        <v>0</v>
      </c>
      <c r="CJ35" s="41">
        <f t="shared" si="57"/>
        <v>0</v>
      </c>
      <c r="CK35" s="39" t="s">
        <v>95</v>
      </c>
      <c r="CL35" s="40">
        <f t="shared" si="58"/>
        <v>0</v>
      </c>
      <c r="CM35" s="41">
        <f t="shared" si="59"/>
        <v>0</v>
      </c>
      <c r="CN35" s="39" t="s">
        <v>96</v>
      </c>
      <c r="CO35" s="40">
        <f t="shared" si="60"/>
        <v>0</v>
      </c>
      <c r="CP35" s="41">
        <f t="shared" si="61"/>
        <v>0</v>
      </c>
      <c r="CQ35" s="39" t="s">
        <v>75</v>
      </c>
      <c r="CR35" s="40">
        <f t="shared" si="62"/>
        <v>8</v>
      </c>
      <c r="CS35" s="41">
        <f t="shared" si="63"/>
        <v>10</v>
      </c>
      <c r="CT35" s="39" t="s">
        <v>76</v>
      </c>
      <c r="CU35" s="40">
        <f t="shared" si="64"/>
        <v>8</v>
      </c>
      <c r="CV35" s="44">
        <f t="shared" si="65"/>
        <v>0</v>
      </c>
      <c r="CW35" s="50" t="s">
        <v>45</v>
      </c>
      <c r="CX35" s="51">
        <f t="shared" si="66"/>
        <v>10</v>
      </c>
      <c r="CY35" s="52">
        <f t="shared" si="67"/>
        <v>0</v>
      </c>
      <c r="CZ35" s="50" t="s">
        <v>85</v>
      </c>
      <c r="DA35" s="51">
        <f t="shared" si="68"/>
        <v>0</v>
      </c>
      <c r="DB35" s="52">
        <f t="shared" si="69"/>
        <v>0</v>
      </c>
      <c r="DC35" s="50" t="s">
        <v>50</v>
      </c>
      <c r="DD35" s="51">
        <f t="shared" si="70"/>
        <v>10</v>
      </c>
      <c r="DE35" s="52">
        <f t="shared" si="71"/>
        <v>0</v>
      </c>
      <c r="DF35" s="50" t="s">
        <v>52</v>
      </c>
      <c r="DG35" s="51">
        <f t="shared" si="72"/>
        <v>0</v>
      </c>
      <c r="DH35" s="53">
        <f t="shared" si="73"/>
        <v>0</v>
      </c>
      <c r="DI35" s="50" t="s">
        <v>53</v>
      </c>
      <c r="DJ35" s="51">
        <f t="shared" si="74"/>
        <v>10</v>
      </c>
      <c r="DK35" s="52">
        <f t="shared" si="75"/>
        <v>0</v>
      </c>
      <c r="DL35" s="50" t="s">
        <v>90</v>
      </c>
      <c r="DM35" s="51">
        <f t="shared" si="76"/>
        <v>0</v>
      </c>
      <c r="DN35" s="53">
        <f t="shared" si="77"/>
        <v>0</v>
      </c>
      <c r="DO35" s="50" t="s">
        <v>58</v>
      </c>
      <c r="DP35" s="51">
        <f t="shared" si="78"/>
        <v>10</v>
      </c>
      <c r="DQ35" s="52">
        <f t="shared" si="79"/>
        <v>0</v>
      </c>
      <c r="DR35" s="50" t="s">
        <v>60</v>
      </c>
      <c r="DS35" s="51">
        <f t="shared" si="80"/>
        <v>0</v>
      </c>
      <c r="DT35" s="52">
        <f t="shared" si="81"/>
        <v>0</v>
      </c>
      <c r="DU35" s="50" t="s">
        <v>61</v>
      </c>
      <c r="DV35" s="51">
        <f t="shared" si="82"/>
        <v>10</v>
      </c>
      <c r="DW35" s="53">
        <f t="shared" si="83"/>
        <v>0</v>
      </c>
      <c r="DX35" s="50" t="s">
        <v>64</v>
      </c>
      <c r="DY35" s="51">
        <f t="shared" si="84"/>
        <v>10</v>
      </c>
      <c r="DZ35" s="52">
        <f t="shared" si="85"/>
        <v>2</v>
      </c>
      <c r="EA35" s="50" t="s">
        <v>66</v>
      </c>
      <c r="EB35" s="51">
        <f t="shared" si="86"/>
        <v>0</v>
      </c>
      <c r="EC35" s="52">
        <f t="shared" si="87"/>
        <v>0</v>
      </c>
      <c r="ED35" s="50" t="s">
        <v>68</v>
      </c>
      <c r="EE35" s="51">
        <f t="shared" si="88"/>
        <v>10</v>
      </c>
      <c r="EF35" s="53">
        <f t="shared" si="89"/>
        <v>0</v>
      </c>
      <c r="EG35" s="50" t="s">
        <v>92</v>
      </c>
      <c r="EH35" s="51">
        <f t="shared" si="90"/>
        <v>0</v>
      </c>
      <c r="EI35" s="52">
        <f t="shared" si="91"/>
        <v>0</v>
      </c>
      <c r="EJ35" s="50" t="s">
        <v>72</v>
      </c>
      <c r="EK35" s="51">
        <f t="shared" si="92"/>
        <v>0</v>
      </c>
      <c r="EL35" s="52">
        <f t="shared" si="93"/>
        <v>0</v>
      </c>
      <c r="EM35" s="50" t="s">
        <v>95</v>
      </c>
      <c r="EN35" s="51">
        <f t="shared" si="94"/>
        <v>0</v>
      </c>
      <c r="EO35" s="52">
        <f t="shared" si="95"/>
        <v>0</v>
      </c>
      <c r="EP35" s="50" t="s">
        <v>76</v>
      </c>
      <c r="EQ35" s="51">
        <f t="shared" si="96"/>
        <v>10</v>
      </c>
      <c r="ER35" s="52">
        <f t="shared" si="97"/>
        <v>0</v>
      </c>
      <c r="ES35" s="33" t="s">
        <v>45</v>
      </c>
      <c r="ET35" s="34">
        <f t="shared" si="98"/>
        <v>12</v>
      </c>
      <c r="EU35" s="35">
        <f t="shared" si="99"/>
        <v>0</v>
      </c>
      <c r="EV35" s="55" t="s">
        <v>50</v>
      </c>
      <c r="EW35" s="34">
        <f t="shared" si="100"/>
        <v>12</v>
      </c>
      <c r="EX35" s="35">
        <f t="shared" si="101"/>
        <v>0</v>
      </c>
      <c r="EY35" s="33" t="s">
        <v>53</v>
      </c>
      <c r="EZ35" s="34">
        <f t="shared" si="102"/>
        <v>0</v>
      </c>
      <c r="FA35" s="35">
        <f t="shared" si="103"/>
        <v>0</v>
      </c>
      <c r="FB35" s="33" t="s">
        <v>60</v>
      </c>
      <c r="FC35" s="34">
        <f t="shared" si="104"/>
        <v>0</v>
      </c>
      <c r="FD35" s="35">
        <f t="shared" si="105"/>
        <v>0</v>
      </c>
      <c r="FE35" s="33" t="s">
        <v>64</v>
      </c>
      <c r="FF35" s="34">
        <f t="shared" si="106"/>
        <v>0</v>
      </c>
      <c r="FG35" s="35">
        <f t="shared" si="107"/>
        <v>0</v>
      </c>
      <c r="FH35" s="33" t="s">
        <v>68</v>
      </c>
      <c r="FI35" s="34">
        <f t="shared" si="108"/>
        <v>12</v>
      </c>
      <c r="FJ35" s="35">
        <f t="shared" si="109"/>
        <v>0</v>
      </c>
      <c r="FK35" s="33" t="s">
        <v>72</v>
      </c>
      <c r="FL35" s="34">
        <f t="shared" si="110"/>
        <v>0</v>
      </c>
      <c r="FM35" s="35">
        <f t="shared" si="111"/>
        <v>0</v>
      </c>
      <c r="FN35" s="33" t="s">
        <v>95</v>
      </c>
      <c r="FO35" s="34">
        <f t="shared" si="112"/>
        <v>0</v>
      </c>
      <c r="FP35" s="35">
        <f t="shared" si="113"/>
        <v>0</v>
      </c>
      <c r="FQ35" s="60" t="s">
        <v>45</v>
      </c>
      <c r="FR35" s="61">
        <f t="shared" si="114"/>
        <v>15</v>
      </c>
      <c r="FS35" s="62">
        <f t="shared" si="115"/>
        <v>0</v>
      </c>
      <c r="FT35" s="63" t="s">
        <v>53</v>
      </c>
      <c r="FU35" s="61">
        <f t="shared" si="116"/>
        <v>0</v>
      </c>
      <c r="FV35" s="62">
        <f t="shared" si="117"/>
        <v>0</v>
      </c>
      <c r="FW35" s="63" t="s">
        <v>68</v>
      </c>
      <c r="FX35" s="61">
        <f t="shared" si="118"/>
        <v>15</v>
      </c>
      <c r="FY35" s="62">
        <f t="shared" si="119"/>
        <v>0</v>
      </c>
      <c r="FZ35" s="63" t="s">
        <v>95</v>
      </c>
      <c r="GA35" s="61">
        <f t="shared" si="120"/>
        <v>0</v>
      </c>
      <c r="GB35" s="62">
        <f t="shared" si="121"/>
        <v>0</v>
      </c>
      <c r="GC35" s="67" t="s">
        <v>45</v>
      </c>
      <c r="GD35" s="68">
        <f t="shared" si="122"/>
        <v>25</v>
      </c>
      <c r="GE35" s="69">
        <f t="shared" si="123"/>
        <v>0</v>
      </c>
      <c r="GF35" s="67" t="s">
        <v>68</v>
      </c>
      <c r="GG35" s="68">
        <f t="shared" si="124"/>
        <v>0</v>
      </c>
      <c r="GH35" s="69">
        <f t="shared" si="125"/>
        <v>0</v>
      </c>
      <c r="GI35" s="73" t="s">
        <v>45</v>
      </c>
      <c r="GJ35" s="74">
        <f t="shared" si="126"/>
        <v>50</v>
      </c>
      <c r="GK35" s="75">
        <f t="shared" si="127"/>
        <v>0</v>
      </c>
    </row>
    <row r="36" spans="1:193" ht="10.5" customHeight="1">
      <c r="A36" s="287" t="s">
        <v>195</v>
      </c>
      <c r="B36" s="286" t="s">
        <v>193</v>
      </c>
      <c r="C36" s="254" t="str">
        <f t="shared" si="0"/>
        <v>Ohio State</v>
      </c>
      <c r="D36" s="76">
        <f t="shared" si="1"/>
        <v>415</v>
      </c>
      <c r="E36" s="39" t="s">
        <v>45</v>
      </c>
      <c r="F36" s="40">
        <f t="shared" si="2"/>
        <v>8</v>
      </c>
      <c r="G36" s="41">
        <f t="shared" si="3"/>
        <v>0</v>
      </c>
      <c r="H36" s="39" t="s">
        <v>84</v>
      </c>
      <c r="I36" s="40">
        <f t="shared" si="4"/>
        <v>8</v>
      </c>
      <c r="J36" s="41">
        <f t="shared" si="5"/>
        <v>6</v>
      </c>
      <c r="K36" s="39" t="s">
        <v>47</v>
      </c>
      <c r="L36" s="40">
        <f t="shared" si="6"/>
        <v>8</v>
      </c>
      <c r="M36" s="41">
        <f t="shared" si="7"/>
        <v>14</v>
      </c>
      <c r="N36" s="39" t="s">
        <v>48</v>
      </c>
      <c r="O36" s="40">
        <f t="shared" si="8"/>
        <v>8</v>
      </c>
      <c r="P36" s="41">
        <f t="shared" si="9"/>
        <v>1</v>
      </c>
      <c r="Q36" s="39" t="s">
        <v>49</v>
      </c>
      <c r="R36" s="40">
        <f t="shared" si="10"/>
        <v>0</v>
      </c>
      <c r="S36" s="41">
        <f t="shared" si="11"/>
        <v>0</v>
      </c>
      <c r="T36" s="39" t="s">
        <v>50</v>
      </c>
      <c r="U36" s="40">
        <f t="shared" si="12"/>
        <v>8</v>
      </c>
      <c r="V36" s="41">
        <f t="shared" si="13"/>
        <v>0</v>
      </c>
      <c r="W36" s="39" t="s">
        <v>88</v>
      </c>
      <c r="X36" s="40">
        <f t="shared" si="14"/>
        <v>8</v>
      </c>
      <c r="Y36" s="41">
        <f t="shared" si="15"/>
        <v>10</v>
      </c>
      <c r="Z36" s="39" t="s">
        <v>52</v>
      </c>
      <c r="AA36" s="40">
        <f t="shared" si="16"/>
        <v>0</v>
      </c>
      <c r="AB36" s="41">
        <f t="shared" si="17"/>
        <v>0</v>
      </c>
      <c r="AC36" s="39" t="s">
        <v>53</v>
      </c>
      <c r="AD36" s="40">
        <f t="shared" si="18"/>
        <v>8</v>
      </c>
      <c r="AE36" s="41">
        <f t="shared" si="19"/>
        <v>0</v>
      </c>
      <c r="AF36" s="39" t="s">
        <v>89</v>
      </c>
      <c r="AG36" s="40">
        <f t="shared" si="20"/>
        <v>0</v>
      </c>
      <c r="AH36" s="41">
        <f t="shared" si="21"/>
        <v>0</v>
      </c>
      <c r="AI36" s="39" t="s">
        <v>90</v>
      </c>
      <c r="AJ36" s="40">
        <f t="shared" si="22"/>
        <v>8</v>
      </c>
      <c r="AK36" s="41">
        <f t="shared" si="23"/>
        <v>2</v>
      </c>
      <c r="AL36" s="39" t="s">
        <v>56</v>
      </c>
      <c r="AM36" s="40">
        <f t="shared" si="24"/>
        <v>8</v>
      </c>
      <c r="AN36" s="41">
        <f t="shared" si="25"/>
        <v>1</v>
      </c>
      <c r="AO36" s="39" t="s">
        <v>57</v>
      </c>
      <c r="AP36" s="40">
        <f t="shared" si="26"/>
        <v>8</v>
      </c>
      <c r="AQ36" s="41">
        <f t="shared" si="27"/>
        <v>3</v>
      </c>
      <c r="AR36" s="39" t="s">
        <v>58</v>
      </c>
      <c r="AS36" s="40">
        <f t="shared" si="28"/>
        <v>8</v>
      </c>
      <c r="AT36" s="41">
        <f t="shared" si="29"/>
        <v>0</v>
      </c>
      <c r="AU36" s="39" t="s">
        <v>77</v>
      </c>
      <c r="AV36" s="40">
        <f t="shared" si="30"/>
        <v>8</v>
      </c>
      <c r="AW36" s="41">
        <f t="shared" si="31"/>
        <v>5</v>
      </c>
      <c r="AX36" s="39" t="s">
        <v>60</v>
      </c>
      <c r="AY36" s="40">
        <f t="shared" si="32"/>
        <v>0</v>
      </c>
      <c r="AZ36" s="41">
        <f t="shared" si="33"/>
        <v>0</v>
      </c>
      <c r="BA36" s="39" t="s">
        <v>61</v>
      </c>
      <c r="BB36" s="40">
        <f t="shared" si="34"/>
        <v>8</v>
      </c>
      <c r="BC36" s="41">
        <f t="shared" si="35"/>
        <v>0</v>
      </c>
      <c r="BD36" s="39" t="s">
        <v>62</v>
      </c>
      <c r="BE36" s="40">
        <f t="shared" si="36"/>
        <v>8</v>
      </c>
      <c r="BF36" s="41">
        <f t="shared" si="37"/>
        <v>6</v>
      </c>
      <c r="BG36" s="39" t="s">
        <v>63</v>
      </c>
      <c r="BH36" s="40">
        <f t="shared" si="38"/>
        <v>8</v>
      </c>
      <c r="BI36" s="41">
        <f t="shared" si="39"/>
        <v>2</v>
      </c>
      <c r="BJ36" s="39" t="s">
        <v>64</v>
      </c>
      <c r="BK36" s="40">
        <f t="shared" si="40"/>
        <v>8</v>
      </c>
      <c r="BL36" s="41">
        <f t="shared" si="41"/>
        <v>1</v>
      </c>
      <c r="BM36" s="39" t="s">
        <v>65</v>
      </c>
      <c r="BN36" s="40">
        <f t="shared" si="42"/>
        <v>8</v>
      </c>
      <c r="BO36" s="41">
        <f t="shared" si="43"/>
        <v>3</v>
      </c>
      <c r="BP36" s="39" t="s">
        <v>66</v>
      </c>
      <c r="BQ36" s="40">
        <f t="shared" si="44"/>
        <v>8</v>
      </c>
      <c r="BR36" s="41">
        <f t="shared" si="45"/>
        <v>0</v>
      </c>
      <c r="BS36" s="39" t="s">
        <v>67</v>
      </c>
      <c r="BT36" s="40">
        <f t="shared" si="46"/>
        <v>0</v>
      </c>
      <c r="BU36" s="41">
        <f t="shared" si="47"/>
        <v>0</v>
      </c>
      <c r="BV36" s="39" t="s">
        <v>68</v>
      </c>
      <c r="BW36" s="40">
        <f t="shared" si="48"/>
        <v>8</v>
      </c>
      <c r="BX36" s="41">
        <f t="shared" si="49"/>
        <v>0</v>
      </c>
      <c r="BY36" s="39" t="s">
        <v>69</v>
      </c>
      <c r="BZ36" s="40">
        <f t="shared" si="50"/>
        <v>8</v>
      </c>
      <c r="CA36" s="41">
        <f t="shared" si="51"/>
        <v>0</v>
      </c>
      <c r="CB36" s="39" t="s">
        <v>92</v>
      </c>
      <c r="CC36" s="40">
        <f t="shared" si="52"/>
        <v>8</v>
      </c>
      <c r="CD36" s="41">
        <f t="shared" si="53"/>
        <v>6</v>
      </c>
      <c r="CE36" s="39" t="s">
        <v>93</v>
      </c>
      <c r="CF36" s="40">
        <f t="shared" si="54"/>
        <v>8</v>
      </c>
      <c r="CG36" s="41">
        <f t="shared" si="55"/>
        <v>14</v>
      </c>
      <c r="CH36" s="39" t="s">
        <v>72</v>
      </c>
      <c r="CI36" s="40">
        <f t="shared" si="56"/>
        <v>0</v>
      </c>
      <c r="CJ36" s="41">
        <f t="shared" si="57"/>
        <v>0</v>
      </c>
      <c r="CK36" s="39" t="s">
        <v>95</v>
      </c>
      <c r="CL36" s="40">
        <f t="shared" si="58"/>
        <v>0</v>
      </c>
      <c r="CM36" s="41">
        <f t="shared" si="59"/>
        <v>0</v>
      </c>
      <c r="CN36" s="39" t="s">
        <v>74</v>
      </c>
      <c r="CO36" s="40">
        <f t="shared" si="60"/>
        <v>8</v>
      </c>
      <c r="CP36" s="41">
        <f t="shared" si="61"/>
        <v>0</v>
      </c>
      <c r="CQ36" s="39" t="s">
        <v>75</v>
      </c>
      <c r="CR36" s="40">
        <f t="shared" si="62"/>
        <v>8</v>
      </c>
      <c r="CS36" s="41">
        <f t="shared" si="63"/>
        <v>10</v>
      </c>
      <c r="CT36" s="39" t="s">
        <v>76</v>
      </c>
      <c r="CU36" s="40">
        <f t="shared" si="64"/>
        <v>8</v>
      </c>
      <c r="CV36" s="44">
        <f t="shared" si="65"/>
        <v>0</v>
      </c>
      <c r="CW36" s="50" t="s">
        <v>45</v>
      </c>
      <c r="CX36" s="51">
        <f t="shared" si="66"/>
        <v>10</v>
      </c>
      <c r="CY36" s="52">
        <f t="shared" si="67"/>
        <v>0</v>
      </c>
      <c r="CZ36" s="50" t="s">
        <v>47</v>
      </c>
      <c r="DA36" s="51">
        <f t="shared" si="68"/>
        <v>0</v>
      </c>
      <c r="DB36" s="52">
        <f t="shared" si="69"/>
        <v>0</v>
      </c>
      <c r="DC36" s="50" t="s">
        <v>50</v>
      </c>
      <c r="DD36" s="51">
        <f t="shared" si="70"/>
        <v>10</v>
      </c>
      <c r="DE36" s="52">
        <f t="shared" si="71"/>
        <v>0</v>
      </c>
      <c r="DF36" s="50" t="s">
        <v>52</v>
      </c>
      <c r="DG36" s="51">
        <f t="shared" si="72"/>
        <v>0</v>
      </c>
      <c r="DH36" s="53">
        <f t="shared" si="73"/>
        <v>0</v>
      </c>
      <c r="DI36" s="50" t="s">
        <v>53</v>
      </c>
      <c r="DJ36" s="51">
        <f t="shared" si="74"/>
        <v>10</v>
      </c>
      <c r="DK36" s="52">
        <f t="shared" si="75"/>
        <v>0</v>
      </c>
      <c r="DL36" s="50" t="s">
        <v>90</v>
      </c>
      <c r="DM36" s="51">
        <f t="shared" si="76"/>
        <v>0</v>
      </c>
      <c r="DN36" s="53">
        <f t="shared" si="77"/>
        <v>0</v>
      </c>
      <c r="DO36" s="50" t="s">
        <v>58</v>
      </c>
      <c r="DP36" s="51">
        <f t="shared" si="78"/>
        <v>10</v>
      </c>
      <c r="DQ36" s="52">
        <f t="shared" si="79"/>
        <v>0</v>
      </c>
      <c r="DR36" s="50" t="s">
        <v>60</v>
      </c>
      <c r="DS36" s="51">
        <f t="shared" si="80"/>
        <v>0</v>
      </c>
      <c r="DT36" s="52">
        <f t="shared" si="81"/>
        <v>0</v>
      </c>
      <c r="DU36" s="50" t="s">
        <v>61</v>
      </c>
      <c r="DV36" s="51">
        <f t="shared" si="82"/>
        <v>10</v>
      </c>
      <c r="DW36" s="53">
        <f t="shared" si="83"/>
        <v>0</v>
      </c>
      <c r="DX36" s="50" t="s">
        <v>63</v>
      </c>
      <c r="DY36" s="51">
        <f t="shared" si="84"/>
        <v>0</v>
      </c>
      <c r="DZ36" s="52">
        <f t="shared" si="85"/>
        <v>0</v>
      </c>
      <c r="EA36" s="50" t="s">
        <v>66</v>
      </c>
      <c r="EB36" s="51">
        <f t="shared" si="86"/>
        <v>0</v>
      </c>
      <c r="EC36" s="52">
        <f t="shared" si="87"/>
        <v>0</v>
      </c>
      <c r="ED36" s="50" t="s">
        <v>68</v>
      </c>
      <c r="EE36" s="51">
        <f t="shared" si="88"/>
        <v>10</v>
      </c>
      <c r="EF36" s="53">
        <f t="shared" si="89"/>
        <v>0</v>
      </c>
      <c r="EG36" s="50" t="s">
        <v>69</v>
      </c>
      <c r="EH36" s="51">
        <f t="shared" si="90"/>
        <v>10</v>
      </c>
      <c r="EI36" s="52">
        <f t="shared" si="91"/>
        <v>0</v>
      </c>
      <c r="EJ36" s="50" t="s">
        <v>105</v>
      </c>
      <c r="EK36" s="51">
        <f t="shared" si="92"/>
        <v>0</v>
      </c>
      <c r="EL36" s="52">
        <f t="shared" si="93"/>
        <v>0</v>
      </c>
      <c r="EM36" s="50" t="s">
        <v>95</v>
      </c>
      <c r="EN36" s="51">
        <f t="shared" si="94"/>
        <v>0</v>
      </c>
      <c r="EO36" s="52">
        <f t="shared" si="95"/>
        <v>0</v>
      </c>
      <c r="EP36" s="50" t="s">
        <v>76</v>
      </c>
      <c r="EQ36" s="51">
        <f t="shared" si="96"/>
        <v>10</v>
      </c>
      <c r="ER36" s="52">
        <f t="shared" si="97"/>
        <v>0</v>
      </c>
      <c r="ES36" s="33" t="s">
        <v>45</v>
      </c>
      <c r="ET36" s="34">
        <f t="shared" si="98"/>
        <v>12</v>
      </c>
      <c r="EU36" s="35">
        <f t="shared" si="99"/>
        <v>0</v>
      </c>
      <c r="EV36" s="55" t="s">
        <v>52</v>
      </c>
      <c r="EW36" s="34">
        <f t="shared" si="100"/>
        <v>0</v>
      </c>
      <c r="EX36" s="35">
        <f t="shared" si="101"/>
        <v>0</v>
      </c>
      <c r="EY36" s="33" t="s">
        <v>53</v>
      </c>
      <c r="EZ36" s="34">
        <f t="shared" si="102"/>
        <v>0</v>
      </c>
      <c r="FA36" s="35">
        <f t="shared" si="103"/>
        <v>0</v>
      </c>
      <c r="FB36" s="33" t="s">
        <v>58</v>
      </c>
      <c r="FC36" s="34">
        <f t="shared" si="104"/>
        <v>0</v>
      </c>
      <c r="FD36" s="35">
        <f t="shared" si="105"/>
        <v>0</v>
      </c>
      <c r="FE36" s="33" t="s">
        <v>63</v>
      </c>
      <c r="FF36" s="34">
        <f t="shared" si="106"/>
        <v>0</v>
      </c>
      <c r="FG36" s="35">
        <f t="shared" si="107"/>
        <v>0</v>
      </c>
      <c r="FH36" s="33" t="s">
        <v>68</v>
      </c>
      <c r="FI36" s="34">
        <f t="shared" si="108"/>
        <v>12</v>
      </c>
      <c r="FJ36" s="35">
        <f t="shared" si="109"/>
        <v>0</v>
      </c>
      <c r="FK36" s="33" t="s">
        <v>69</v>
      </c>
      <c r="FL36" s="34">
        <f t="shared" si="110"/>
        <v>12</v>
      </c>
      <c r="FM36" s="35">
        <f t="shared" si="111"/>
        <v>0</v>
      </c>
      <c r="FN36" s="33" t="s">
        <v>95</v>
      </c>
      <c r="FO36" s="34">
        <f t="shared" si="112"/>
        <v>0</v>
      </c>
      <c r="FP36" s="35">
        <f t="shared" si="113"/>
        <v>0</v>
      </c>
      <c r="FQ36" s="60" t="s">
        <v>52</v>
      </c>
      <c r="FR36" s="61">
        <f t="shared" si="114"/>
        <v>0</v>
      </c>
      <c r="FS36" s="62">
        <f t="shared" si="115"/>
        <v>0</v>
      </c>
      <c r="FT36" s="63" t="s">
        <v>53</v>
      </c>
      <c r="FU36" s="61">
        <f t="shared" si="116"/>
        <v>0</v>
      </c>
      <c r="FV36" s="62">
        <f t="shared" si="117"/>
        <v>0</v>
      </c>
      <c r="FW36" s="63" t="s">
        <v>68</v>
      </c>
      <c r="FX36" s="61">
        <f t="shared" si="118"/>
        <v>15</v>
      </c>
      <c r="FY36" s="62">
        <f t="shared" si="119"/>
        <v>0</v>
      </c>
      <c r="FZ36" s="63" t="s">
        <v>69</v>
      </c>
      <c r="GA36" s="61">
        <f t="shared" si="120"/>
        <v>0</v>
      </c>
      <c r="GB36" s="62">
        <f t="shared" si="121"/>
        <v>0</v>
      </c>
      <c r="GC36" s="67" t="s">
        <v>52</v>
      </c>
      <c r="GD36" s="68">
        <f t="shared" si="122"/>
        <v>0</v>
      </c>
      <c r="GE36" s="69">
        <f t="shared" si="123"/>
        <v>0</v>
      </c>
      <c r="GF36" s="67" t="s">
        <v>68</v>
      </c>
      <c r="GG36" s="68">
        <f t="shared" si="124"/>
        <v>0</v>
      </c>
      <c r="GH36" s="69">
        <f t="shared" si="125"/>
        <v>0</v>
      </c>
      <c r="GI36" s="73" t="s">
        <v>68</v>
      </c>
      <c r="GJ36" s="74">
        <f t="shared" si="126"/>
        <v>0</v>
      </c>
      <c r="GK36" s="75">
        <f t="shared" si="127"/>
        <v>0</v>
      </c>
    </row>
    <row r="37" spans="1:193" ht="10.5" customHeight="1">
      <c r="A37" s="287" t="s">
        <v>217</v>
      </c>
      <c r="B37" s="286" t="s">
        <v>216</v>
      </c>
      <c r="C37" s="254" t="str">
        <f t="shared" si="0"/>
        <v>Ohio State</v>
      </c>
      <c r="D37" s="76">
        <f t="shared" si="1"/>
        <v>410</v>
      </c>
      <c r="E37" s="39" t="s">
        <v>45</v>
      </c>
      <c r="F37" s="40">
        <f t="shared" si="2"/>
        <v>8</v>
      </c>
      <c r="G37" s="41">
        <f t="shared" si="3"/>
        <v>0</v>
      </c>
      <c r="H37" s="39" t="s">
        <v>46</v>
      </c>
      <c r="I37" s="40">
        <f t="shared" si="4"/>
        <v>0</v>
      </c>
      <c r="J37" s="41">
        <f t="shared" si="5"/>
        <v>0</v>
      </c>
      <c r="K37" s="39" t="s">
        <v>85</v>
      </c>
      <c r="L37" s="40">
        <f t="shared" si="6"/>
        <v>0</v>
      </c>
      <c r="M37" s="41">
        <f t="shared" si="7"/>
        <v>0</v>
      </c>
      <c r="N37" s="39" t="s">
        <v>48</v>
      </c>
      <c r="O37" s="40">
        <f t="shared" si="8"/>
        <v>8</v>
      </c>
      <c r="P37" s="41">
        <f t="shared" si="9"/>
        <v>1</v>
      </c>
      <c r="Q37" s="39" t="s">
        <v>49</v>
      </c>
      <c r="R37" s="40">
        <f t="shared" si="10"/>
        <v>0</v>
      </c>
      <c r="S37" s="41">
        <f t="shared" si="11"/>
        <v>0</v>
      </c>
      <c r="T37" s="39" t="s">
        <v>50</v>
      </c>
      <c r="U37" s="40">
        <f t="shared" si="12"/>
        <v>8</v>
      </c>
      <c r="V37" s="41">
        <f t="shared" si="13"/>
        <v>0</v>
      </c>
      <c r="W37" s="39" t="s">
        <v>88</v>
      </c>
      <c r="X37" s="40">
        <f t="shared" si="14"/>
        <v>8</v>
      </c>
      <c r="Y37" s="41">
        <f t="shared" si="15"/>
        <v>10</v>
      </c>
      <c r="Z37" s="39" t="s">
        <v>52</v>
      </c>
      <c r="AA37" s="40">
        <f t="shared" si="16"/>
        <v>0</v>
      </c>
      <c r="AB37" s="41">
        <f t="shared" si="17"/>
        <v>0</v>
      </c>
      <c r="AC37" s="39" t="s">
        <v>53</v>
      </c>
      <c r="AD37" s="40">
        <f t="shared" si="18"/>
        <v>8</v>
      </c>
      <c r="AE37" s="41">
        <f t="shared" si="19"/>
        <v>0</v>
      </c>
      <c r="AF37" s="39" t="s">
        <v>54</v>
      </c>
      <c r="AG37" s="40">
        <f t="shared" si="20"/>
        <v>8</v>
      </c>
      <c r="AH37" s="41">
        <f t="shared" si="21"/>
        <v>8</v>
      </c>
      <c r="AI37" s="39" t="s">
        <v>55</v>
      </c>
      <c r="AJ37" s="40">
        <f t="shared" si="22"/>
        <v>0</v>
      </c>
      <c r="AK37" s="41">
        <f t="shared" si="23"/>
        <v>0</v>
      </c>
      <c r="AL37" s="39" t="s">
        <v>56</v>
      </c>
      <c r="AM37" s="40">
        <f t="shared" si="24"/>
        <v>8</v>
      </c>
      <c r="AN37" s="41">
        <f t="shared" si="25"/>
        <v>1</v>
      </c>
      <c r="AO37" s="39" t="s">
        <v>57</v>
      </c>
      <c r="AP37" s="40">
        <f t="shared" si="26"/>
        <v>8</v>
      </c>
      <c r="AQ37" s="41">
        <f t="shared" si="27"/>
        <v>3</v>
      </c>
      <c r="AR37" s="39" t="s">
        <v>58</v>
      </c>
      <c r="AS37" s="40">
        <f t="shared" si="28"/>
        <v>8</v>
      </c>
      <c r="AT37" s="41">
        <f t="shared" si="29"/>
        <v>0</v>
      </c>
      <c r="AU37" s="39" t="s">
        <v>77</v>
      </c>
      <c r="AV37" s="40">
        <f t="shared" si="30"/>
        <v>8</v>
      </c>
      <c r="AW37" s="41">
        <f t="shared" si="31"/>
        <v>5</v>
      </c>
      <c r="AX37" s="39" t="s">
        <v>60</v>
      </c>
      <c r="AY37" s="40">
        <f t="shared" si="32"/>
        <v>0</v>
      </c>
      <c r="AZ37" s="41">
        <f t="shared" si="33"/>
        <v>0</v>
      </c>
      <c r="BA37" s="39" t="s">
        <v>61</v>
      </c>
      <c r="BB37" s="40">
        <f t="shared" si="34"/>
        <v>8</v>
      </c>
      <c r="BC37" s="41">
        <f t="shared" si="35"/>
        <v>0</v>
      </c>
      <c r="BD37" s="39" t="s">
        <v>62</v>
      </c>
      <c r="BE37" s="40">
        <f t="shared" si="36"/>
        <v>8</v>
      </c>
      <c r="BF37" s="41">
        <f t="shared" si="37"/>
        <v>6</v>
      </c>
      <c r="BG37" s="39" t="s">
        <v>63</v>
      </c>
      <c r="BH37" s="40">
        <f t="shared" si="38"/>
        <v>8</v>
      </c>
      <c r="BI37" s="41">
        <f t="shared" si="39"/>
        <v>2</v>
      </c>
      <c r="BJ37" s="39" t="s">
        <v>64</v>
      </c>
      <c r="BK37" s="40">
        <f t="shared" si="40"/>
        <v>8</v>
      </c>
      <c r="BL37" s="41">
        <f t="shared" si="41"/>
        <v>1</v>
      </c>
      <c r="BM37" s="39" t="s">
        <v>65</v>
      </c>
      <c r="BN37" s="40">
        <f t="shared" si="42"/>
        <v>8</v>
      </c>
      <c r="BO37" s="41">
        <f t="shared" si="43"/>
        <v>3</v>
      </c>
      <c r="BP37" s="39" t="s">
        <v>66</v>
      </c>
      <c r="BQ37" s="40">
        <f t="shared" si="44"/>
        <v>8</v>
      </c>
      <c r="BR37" s="41">
        <f t="shared" si="45"/>
        <v>0</v>
      </c>
      <c r="BS37" s="39" t="s">
        <v>113</v>
      </c>
      <c r="BT37" s="40">
        <f t="shared" si="46"/>
        <v>8</v>
      </c>
      <c r="BU37" s="41">
        <f t="shared" si="47"/>
        <v>5</v>
      </c>
      <c r="BV37" s="39" t="s">
        <v>68</v>
      </c>
      <c r="BW37" s="40">
        <f t="shared" si="48"/>
        <v>8</v>
      </c>
      <c r="BX37" s="41">
        <f t="shared" si="49"/>
        <v>0</v>
      </c>
      <c r="BY37" s="39" t="s">
        <v>69</v>
      </c>
      <c r="BZ37" s="40">
        <f t="shared" si="50"/>
        <v>8</v>
      </c>
      <c r="CA37" s="41">
        <f t="shared" si="51"/>
        <v>0</v>
      </c>
      <c r="CB37" s="39" t="s">
        <v>92</v>
      </c>
      <c r="CC37" s="40">
        <f t="shared" si="52"/>
        <v>8</v>
      </c>
      <c r="CD37" s="41">
        <f t="shared" si="53"/>
        <v>6</v>
      </c>
      <c r="CE37" s="39" t="s">
        <v>93</v>
      </c>
      <c r="CF37" s="40">
        <f t="shared" si="54"/>
        <v>8</v>
      </c>
      <c r="CG37" s="41">
        <f t="shared" si="55"/>
        <v>14</v>
      </c>
      <c r="CH37" s="39" t="s">
        <v>72</v>
      </c>
      <c r="CI37" s="40">
        <f t="shared" si="56"/>
        <v>0</v>
      </c>
      <c r="CJ37" s="41">
        <f t="shared" si="57"/>
        <v>0</v>
      </c>
      <c r="CK37" s="39" t="s">
        <v>95</v>
      </c>
      <c r="CL37" s="40">
        <f t="shared" si="58"/>
        <v>0</v>
      </c>
      <c r="CM37" s="41">
        <f t="shared" si="59"/>
        <v>0</v>
      </c>
      <c r="CN37" s="39" t="s">
        <v>96</v>
      </c>
      <c r="CO37" s="40">
        <f t="shared" si="60"/>
        <v>0</v>
      </c>
      <c r="CP37" s="41">
        <f t="shared" si="61"/>
        <v>0</v>
      </c>
      <c r="CQ37" s="39" t="s">
        <v>104</v>
      </c>
      <c r="CR37" s="40">
        <f t="shared" si="62"/>
        <v>0</v>
      </c>
      <c r="CS37" s="41">
        <f t="shared" si="63"/>
        <v>0</v>
      </c>
      <c r="CT37" s="39" t="s">
        <v>76</v>
      </c>
      <c r="CU37" s="40">
        <f t="shared" si="64"/>
        <v>8</v>
      </c>
      <c r="CV37" s="44">
        <f t="shared" si="65"/>
        <v>0</v>
      </c>
      <c r="CW37" s="50" t="s">
        <v>45</v>
      </c>
      <c r="CX37" s="51">
        <f t="shared" si="66"/>
        <v>10</v>
      </c>
      <c r="CY37" s="52">
        <f t="shared" si="67"/>
        <v>0</v>
      </c>
      <c r="CZ37" s="50" t="s">
        <v>85</v>
      </c>
      <c r="DA37" s="51">
        <f t="shared" si="68"/>
        <v>0</v>
      </c>
      <c r="DB37" s="52">
        <f t="shared" si="69"/>
        <v>0</v>
      </c>
      <c r="DC37" s="50" t="s">
        <v>50</v>
      </c>
      <c r="DD37" s="51">
        <f t="shared" si="70"/>
        <v>10</v>
      </c>
      <c r="DE37" s="52">
        <f t="shared" si="71"/>
        <v>0</v>
      </c>
      <c r="DF37" s="50" t="s">
        <v>52</v>
      </c>
      <c r="DG37" s="51">
        <f t="shared" si="72"/>
        <v>0</v>
      </c>
      <c r="DH37" s="53">
        <f t="shared" si="73"/>
        <v>0</v>
      </c>
      <c r="DI37" s="50" t="s">
        <v>53</v>
      </c>
      <c r="DJ37" s="51">
        <f t="shared" si="74"/>
        <v>10</v>
      </c>
      <c r="DK37" s="52">
        <f t="shared" si="75"/>
        <v>0</v>
      </c>
      <c r="DL37" s="50" t="s">
        <v>56</v>
      </c>
      <c r="DM37" s="51">
        <f t="shared" si="76"/>
        <v>10</v>
      </c>
      <c r="DN37" s="53">
        <f t="shared" si="77"/>
        <v>1</v>
      </c>
      <c r="DO37" s="50" t="s">
        <v>58</v>
      </c>
      <c r="DP37" s="51">
        <f t="shared" si="78"/>
        <v>10</v>
      </c>
      <c r="DQ37" s="52">
        <f t="shared" si="79"/>
        <v>0</v>
      </c>
      <c r="DR37" s="50" t="s">
        <v>60</v>
      </c>
      <c r="DS37" s="51">
        <f t="shared" si="80"/>
        <v>0</v>
      </c>
      <c r="DT37" s="52">
        <f t="shared" si="81"/>
        <v>0</v>
      </c>
      <c r="DU37" s="50" t="s">
        <v>61</v>
      </c>
      <c r="DV37" s="51">
        <f t="shared" si="82"/>
        <v>10</v>
      </c>
      <c r="DW37" s="53">
        <f t="shared" si="83"/>
        <v>0</v>
      </c>
      <c r="DX37" s="50" t="s">
        <v>63</v>
      </c>
      <c r="DY37" s="51">
        <f t="shared" si="84"/>
        <v>0</v>
      </c>
      <c r="DZ37" s="52">
        <f t="shared" si="85"/>
        <v>0</v>
      </c>
      <c r="EA37" s="50" t="s">
        <v>66</v>
      </c>
      <c r="EB37" s="51">
        <f t="shared" si="86"/>
        <v>0</v>
      </c>
      <c r="EC37" s="52">
        <f t="shared" si="87"/>
        <v>0</v>
      </c>
      <c r="ED37" s="50" t="s">
        <v>68</v>
      </c>
      <c r="EE37" s="51">
        <f t="shared" si="88"/>
        <v>10</v>
      </c>
      <c r="EF37" s="53">
        <f t="shared" si="89"/>
        <v>0</v>
      </c>
      <c r="EG37" s="50" t="s">
        <v>69</v>
      </c>
      <c r="EH37" s="51">
        <f t="shared" si="90"/>
        <v>10</v>
      </c>
      <c r="EI37" s="52">
        <f t="shared" si="91"/>
        <v>0</v>
      </c>
      <c r="EJ37" s="50" t="s">
        <v>72</v>
      </c>
      <c r="EK37" s="51">
        <f t="shared" si="92"/>
        <v>0</v>
      </c>
      <c r="EL37" s="52">
        <f t="shared" si="93"/>
        <v>0</v>
      </c>
      <c r="EM37" s="50" t="s">
        <v>96</v>
      </c>
      <c r="EN37" s="51">
        <f t="shared" si="94"/>
        <v>0</v>
      </c>
      <c r="EO37" s="52">
        <f t="shared" si="95"/>
        <v>0</v>
      </c>
      <c r="EP37" s="50" t="s">
        <v>76</v>
      </c>
      <c r="EQ37" s="51">
        <f t="shared" si="96"/>
        <v>10</v>
      </c>
      <c r="ER37" s="52">
        <f t="shared" si="97"/>
        <v>0</v>
      </c>
      <c r="ES37" s="33" t="s">
        <v>45</v>
      </c>
      <c r="ET37" s="34">
        <f t="shared" si="98"/>
        <v>12</v>
      </c>
      <c r="EU37" s="35">
        <f t="shared" si="99"/>
        <v>0</v>
      </c>
      <c r="EV37" s="55" t="s">
        <v>52</v>
      </c>
      <c r="EW37" s="34">
        <f t="shared" si="100"/>
        <v>0</v>
      </c>
      <c r="EX37" s="35">
        <f t="shared" si="101"/>
        <v>0</v>
      </c>
      <c r="EY37" s="33" t="s">
        <v>53</v>
      </c>
      <c r="EZ37" s="34">
        <f t="shared" si="102"/>
        <v>0</v>
      </c>
      <c r="FA37" s="35">
        <f t="shared" si="103"/>
        <v>0</v>
      </c>
      <c r="FB37" s="33" t="s">
        <v>60</v>
      </c>
      <c r="FC37" s="34">
        <f t="shared" si="104"/>
        <v>0</v>
      </c>
      <c r="FD37" s="35">
        <f t="shared" si="105"/>
        <v>0</v>
      </c>
      <c r="FE37" s="33" t="s">
        <v>63</v>
      </c>
      <c r="FF37" s="34">
        <f t="shared" si="106"/>
        <v>0</v>
      </c>
      <c r="FG37" s="35">
        <f t="shared" si="107"/>
        <v>0</v>
      </c>
      <c r="FH37" s="33" t="s">
        <v>68</v>
      </c>
      <c r="FI37" s="34">
        <f t="shared" si="108"/>
        <v>12</v>
      </c>
      <c r="FJ37" s="35">
        <f t="shared" si="109"/>
        <v>0</v>
      </c>
      <c r="FK37" s="33" t="s">
        <v>69</v>
      </c>
      <c r="FL37" s="34">
        <f t="shared" si="110"/>
        <v>12</v>
      </c>
      <c r="FM37" s="35">
        <f t="shared" si="111"/>
        <v>0</v>
      </c>
      <c r="FN37" s="33" t="s">
        <v>76</v>
      </c>
      <c r="FO37" s="34">
        <f t="shared" si="112"/>
        <v>12</v>
      </c>
      <c r="FP37" s="35">
        <f t="shared" si="113"/>
        <v>0</v>
      </c>
      <c r="FQ37" s="60" t="s">
        <v>52</v>
      </c>
      <c r="FR37" s="61">
        <f t="shared" si="114"/>
        <v>0</v>
      </c>
      <c r="FS37" s="62">
        <f t="shared" si="115"/>
        <v>0</v>
      </c>
      <c r="FT37" s="63" t="s">
        <v>60</v>
      </c>
      <c r="FU37" s="61">
        <f t="shared" si="116"/>
        <v>0</v>
      </c>
      <c r="FV37" s="62">
        <f t="shared" si="117"/>
        <v>0</v>
      </c>
      <c r="FW37" s="63" t="s">
        <v>68</v>
      </c>
      <c r="FX37" s="61">
        <f t="shared" si="118"/>
        <v>15</v>
      </c>
      <c r="FY37" s="62">
        <f t="shared" si="119"/>
        <v>0</v>
      </c>
      <c r="FZ37" s="63" t="s">
        <v>76</v>
      </c>
      <c r="GA37" s="61">
        <f t="shared" si="120"/>
        <v>15</v>
      </c>
      <c r="GB37" s="62">
        <f t="shared" si="121"/>
        <v>0</v>
      </c>
      <c r="GC37" s="67" t="s">
        <v>60</v>
      </c>
      <c r="GD37" s="68">
        <f t="shared" si="122"/>
        <v>0</v>
      </c>
      <c r="GE37" s="69">
        <f t="shared" si="123"/>
        <v>0</v>
      </c>
      <c r="GF37" s="67" t="s">
        <v>68</v>
      </c>
      <c r="GG37" s="68">
        <f t="shared" si="124"/>
        <v>0</v>
      </c>
      <c r="GH37" s="69">
        <f t="shared" si="125"/>
        <v>0</v>
      </c>
      <c r="GI37" s="73" t="s">
        <v>68</v>
      </c>
      <c r="GJ37" s="74">
        <f t="shared" si="126"/>
        <v>0</v>
      </c>
      <c r="GK37" s="75">
        <f t="shared" si="127"/>
        <v>0</v>
      </c>
    </row>
    <row r="38" spans="1:193" ht="10.5" customHeight="1">
      <c r="A38" s="287" t="s">
        <v>209</v>
      </c>
      <c r="B38" s="286" t="s">
        <v>208</v>
      </c>
      <c r="C38" s="245" t="str">
        <f t="shared" si="0"/>
        <v>Kentucky</v>
      </c>
      <c r="D38" s="76">
        <f t="shared" si="1"/>
        <v>406</v>
      </c>
      <c r="E38" s="39" t="s">
        <v>45</v>
      </c>
      <c r="F38" s="40">
        <f t="shared" si="2"/>
        <v>8</v>
      </c>
      <c r="G38" s="41">
        <f t="shared" si="3"/>
        <v>0</v>
      </c>
      <c r="H38" s="39" t="s">
        <v>46</v>
      </c>
      <c r="I38" s="40">
        <f t="shared" si="4"/>
        <v>0</v>
      </c>
      <c r="J38" s="41">
        <f t="shared" si="5"/>
        <v>0</v>
      </c>
      <c r="K38" s="39" t="s">
        <v>85</v>
      </c>
      <c r="L38" s="40">
        <f t="shared" si="6"/>
        <v>0</v>
      </c>
      <c r="M38" s="41">
        <f t="shared" si="7"/>
        <v>0</v>
      </c>
      <c r="N38" s="39" t="s">
        <v>48</v>
      </c>
      <c r="O38" s="40">
        <f t="shared" si="8"/>
        <v>8</v>
      </c>
      <c r="P38" s="41">
        <f t="shared" si="9"/>
        <v>1</v>
      </c>
      <c r="Q38" s="39" t="s">
        <v>49</v>
      </c>
      <c r="R38" s="40">
        <f t="shared" si="10"/>
        <v>0</v>
      </c>
      <c r="S38" s="41">
        <f t="shared" si="11"/>
        <v>0</v>
      </c>
      <c r="T38" s="39" t="s">
        <v>50</v>
      </c>
      <c r="U38" s="40">
        <f t="shared" si="12"/>
        <v>8</v>
      </c>
      <c r="V38" s="41">
        <f t="shared" si="13"/>
        <v>0</v>
      </c>
      <c r="W38" s="39" t="s">
        <v>88</v>
      </c>
      <c r="X38" s="40">
        <f t="shared" si="14"/>
        <v>8</v>
      </c>
      <c r="Y38" s="41">
        <f t="shared" si="15"/>
        <v>10</v>
      </c>
      <c r="Z38" s="39" t="s">
        <v>52</v>
      </c>
      <c r="AA38" s="40">
        <f t="shared" si="16"/>
        <v>0</v>
      </c>
      <c r="AB38" s="41">
        <f t="shared" si="17"/>
        <v>0</v>
      </c>
      <c r="AC38" s="39" t="s">
        <v>53</v>
      </c>
      <c r="AD38" s="40">
        <f t="shared" si="18"/>
        <v>8</v>
      </c>
      <c r="AE38" s="41">
        <f t="shared" si="19"/>
        <v>0</v>
      </c>
      <c r="AF38" s="39" t="s">
        <v>89</v>
      </c>
      <c r="AG38" s="40">
        <f t="shared" si="20"/>
        <v>0</v>
      </c>
      <c r="AH38" s="41">
        <f t="shared" si="21"/>
        <v>0</v>
      </c>
      <c r="AI38" s="39" t="s">
        <v>90</v>
      </c>
      <c r="AJ38" s="40">
        <f t="shared" si="22"/>
        <v>8</v>
      </c>
      <c r="AK38" s="41">
        <f t="shared" si="23"/>
        <v>2</v>
      </c>
      <c r="AL38" s="39" t="s">
        <v>56</v>
      </c>
      <c r="AM38" s="40">
        <f t="shared" si="24"/>
        <v>8</v>
      </c>
      <c r="AN38" s="41">
        <f t="shared" si="25"/>
        <v>1</v>
      </c>
      <c r="AO38" s="39" t="s">
        <v>109</v>
      </c>
      <c r="AP38" s="40">
        <f t="shared" si="26"/>
        <v>0</v>
      </c>
      <c r="AQ38" s="41">
        <f t="shared" si="27"/>
        <v>0</v>
      </c>
      <c r="AR38" s="39" t="s">
        <v>58</v>
      </c>
      <c r="AS38" s="40">
        <f t="shared" si="28"/>
        <v>8</v>
      </c>
      <c r="AT38" s="41">
        <f t="shared" si="29"/>
        <v>0</v>
      </c>
      <c r="AU38" s="39" t="s">
        <v>59</v>
      </c>
      <c r="AV38" s="40">
        <f t="shared" si="30"/>
        <v>0</v>
      </c>
      <c r="AW38" s="41">
        <f t="shared" si="31"/>
        <v>0</v>
      </c>
      <c r="AX38" s="39" t="s">
        <v>60</v>
      </c>
      <c r="AY38" s="40">
        <f t="shared" si="32"/>
        <v>0</v>
      </c>
      <c r="AZ38" s="41">
        <f t="shared" si="33"/>
        <v>0</v>
      </c>
      <c r="BA38" s="39" t="s">
        <v>61</v>
      </c>
      <c r="BB38" s="40">
        <f t="shared" si="34"/>
        <v>8</v>
      </c>
      <c r="BC38" s="41">
        <f t="shared" si="35"/>
        <v>0</v>
      </c>
      <c r="BD38" s="39" t="s">
        <v>62</v>
      </c>
      <c r="BE38" s="40">
        <f t="shared" si="36"/>
        <v>8</v>
      </c>
      <c r="BF38" s="41">
        <f t="shared" si="37"/>
        <v>6</v>
      </c>
      <c r="BG38" s="39" t="s">
        <v>63</v>
      </c>
      <c r="BH38" s="40">
        <f t="shared" si="38"/>
        <v>8</v>
      </c>
      <c r="BI38" s="41">
        <f t="shared" si="39"/>
        <v>2</v>
      </c>
      <c r="BJ38" s="39" t="s">
        <v>64</v>
      </c>
      <c r="BK38" s="40">
        <f t="shared" si="40"/>
        <v>8</v>
      </c>
      <c r="BL38" s="41">
        <f t="shared" si="41"/>
        <v>1</v>
      </c>
      <c r="BM38" s="39" t="s">
        <v>103</v>
      </c>
      <c r="BN38" s="40">
        <f t="shared" si="42"/>
        <v>0</v>
      </c>
      <c r="BO38" s="41">
        <f t="shared" si="43"/>
        <v>0</v>
      </c>
      <c r="BP38" s="39" t="s">
        <v>66</v>
      </c>
      <c r="BQ38" s="40">
        <f t="shared" si="44"/>
        <v>8</v>
      </c>
      <c r="BR38" s="41">
        <f t="shared" si="45"/>
        <v>0</v>
      </c>
      <c r="BS38" s="39" t="s">
        <v>113</v>
      </c>
      <c r="BT38" s="40">
        <f t="shared" si="46"/>
        <v>8</v>
      </c>
      <c r="BU38" s="41">
        <f t="shared" si="47"/>
        <v>5</v>
      </c>
      <c r="BV38" s="39" t="s">
        <v>68</v>
      </c>
      <c r="BW38" s="40">
        <f t="shared" si="48"/>
        <v>8</v>
      </c>
      <c r="BX38" s="41">
        <f t="shared" si="49"/>
        <v>0</v>
      </c>
      <c r="BY38" s="39" t="s">
        <v>69</v>
      </c>
      <c r="BZ38" s="40">
        <f t="shared" si="50"/>
        <v>8</v>
      </c>
      <c r="CA38" s="41">
        <f t="shared" si="51"/>
        <v>0</v>
      </c>
      <c r="CB38" s="39" t="s">
        <v>70</v>
      </c>
      <c r="CC38" s="40">
        <f t="shared" si="52"/>
        <v>0</v>
      </c>
      <c r="CD38" s="41">
        <f t="shared" si="53"/>
        <v>0</v>
      </c>
      <c r="CE38" s="39" t="s">
        <v>71</v>
      </c>
      <c r="CF38" s="40">
        <f t="shared" si="54"/>
        <v>0</v>
      </c>
      <c r="CG38" s="41">
        <f t="shared" si="55"/>
        <v>0</v>
      </c>
      <c r="CH38" s="39" t="s">
        <v>72</v>
      </c>
      <c r="CI38" s="40">
        <f t="shared" si="56"/>
        <v>0</v>
      </c>
      <c r="CJ38" s="41">
        <f t="shared" si="57"/>
        <v>0</v>
      </c>
      <c r="CK38" s="39" t="s">
        <v>95</v>
      </c>
      <c r="CL38" s="40">
        <f t="shared" si="58"/>
        <v>0</v>
      </c>
      <c r="CM38" s="41">
        <f t="shared" si="59"/>
        <v>0</v>
      </c>
      <c r="CN38" s="39" t="s">
        <v>74</v>
      </c>
      <c r="CO38" s="40">
        <f t="shared" si="60"/>
        <v>8</v>
      </c>
      <c r="CP38" s="41">
        <f t="shared" si="61"/>
        <v>0</v>
      </c>
      <c r="CQ38" s="39" t="s">
        <v>104</v>
      </c>
      <c r="CR38" s="40">
        <f t="shared" si="62"/>
        <v>0</v>
      </c>
      <c r="CS38" s="41">
        <f t="shared" si="63"/>
        <v>0</v>
      </c>
      <c r="CT38" s="39" t="s">
        <v>76</v>
      </c>
      <c r="CU38" s="40">
        <f t="shared" si="64"/>
        <v>8</v>
      </c>
      <c r="CV38" s="44">
        <f t="shared" si="65"/>
        <v>0</v>
      </c>
      <c r="CW38" s="50" t="s">
        <v>45</v>
      </c>
      <c r="CX38" s="51">
        <f t="shared" si="66"/>
        <v>10</v>
      </c>
      <c r="CY38" s="52">
        <f t="shared" si="67"/>
        <v>0</v>
      </c>
      <c r="CZ38" s="50" t="s">
        <v>85</v>
      </c>
      <c r="DA38" s="51">
        <f t="shared" si="68"/>
        <v>0</v>
      </c>
      <c r="DB38" s="52">
        <f t="shared" si="69"/>
        <v>0</v>
      </c>
      <c r="DC38" s="50" t="s">
        <v>49</v>
      </c>
      <c r="DD38" s="51">
        <f t="shared" si="70"/>
        <v>0</v>
      </c>
      <c r="DE38" s="52">
        <f t="shared" si="71"/>
        <v>0</v>
      </c>
      <c r="DF38" s="50" t="s">
        <v>52</v>
      </c>
      <c r="DG38" s="51">
        <f t="shared" si="72"/>
        <v>0</v>
      </c>
      <c r="DH38" s="53">
        <f t="shared" si="73"/>
        <v>0</v>
      </c>
      <c r="DI38" s="50" t="s">
        <v>53</v>
      </c>
      <c r="DJ38" s="51">
        <f t="shared" si="74"/>
        <v>10</v>
      </c>
      <c r="DK38" s="52">
        <f t="shared" si="75"/>
        <v>0</v>
      </c>
      <c r="DL38" s="50" t="s">
        <v>56</v>
      </c>
      <c r="DM38" s="51">
        <f t="shared" si="76"/>
        <v>10</v>
      </c>
      <c r="DN38" s="53">
        <f t="shared" si="77"/>
        <v>1</v>
      </c>
      <c r="DO38" s="50" t="s">
        <v>58</v>
      </c>
      <c r="DP38" s="51">
        <f t="shared" si="78"/>
        <v>10</v>
      </c>
      <c r="DQ38" s="52">
        <f t="shared" si="79"/>
        <v>0</v>
      </c>
      <c r="DR38" s="50" t="s">
        <v>60</v>
      </c>
      <c r="DS38" s="51">
        <f t="shared" si="80"/>
        <v>0</v>
      </c>
      <c r="DT38" s="52">
        <f t="shared" si="81"/>
        <v>0</v>
      </c>
      <c r="DU38" s="50" t="s">
        <v>61</v>
      </c>
      <c r="DV38" s="51">
        <f t="shared" si="82"/>
        <v>10</v>
      </c>
      <c r="DW38" s="53">
        <f t="shared" si="83"/>
        <v>0</v>
      </c>
      <c r="DX38" s="50" t="s">
        <v>64</v>
      </c>
      <c r="DY38" s="51">
        <f t="shared" si="84"/>
        <v>10</v>
      </c>
      <c r="DZ38" s="52">
        <f t="shared" si="85"/>
        <v>2</v>
      </c>
      <c r="EA38" s="50" t="s">
        <v>66</v>
      </c>
      <c r="EB38" s="51">
        <f t="shared" si="86"/>
        <v>0</v>
      </c>
      <c r="EC38" s="52">
        <f t="shared" si="87"/>
        <v>0</v>
      </c>
      <c r="ED38" s="50" t="s">
        <v>68</v>
      </c>
      <c r="EE38" s="51">
        <f t="shared" si="88"/>
        <v>10</v>
      </c>
      <c r="EF38" s="53">
        <f t="shared" si="89"/>
        <v>0</v>
      </c>
      <c r="EG38" s="50" t="s">
        <v>69</v>
      </c>
      <c r="EH38" s="51">
        <f t="shared" si="90"/>
        <v>10</v>
      </c>
      <c r="EI38" s="52">
        <f t="shared" si="91"/>
        <v>0</v>
      </c>
      <c r="EJ38" s="50" t="s">
        <v>71</v>
      </c>
      <c r="EK38" s="51">
        <f t="shared" si="92"/>
        <v>0</v>
      </c>
      <c r="EL38" s="52">
        <f t="shared" si="93"/>
        <v>0</v>
      </c>
      <c r="EM38" s="50" t="s">
        <v>74</v>
      </c>
      <c r="EN38" s="51">
        <f t="shared" si="94"/>
        <v>0</v>
      </c>
      <c r="EO38" s="52">
        <f t="shared" si="95"/>
        <v>0</v>
      </c>
      <c r="EP38" s="50" t="s">
        <v>76</v>
      </c>
      <c r="EQ38" s="51">
        <f t="shared" si="96"/>
        <v>10</v>
      </c>
      <c r="ER38" s="52">
        <f t="shared" si="97"/>
        <v>0</v>
      </c>
      <c r="ES38" s="33" t="s">
        <v>45</v>
      </c>
      <c r="ET38" s="34">
        <f t="shared" si="98"/>
        <v>12</v>
      </c>
      <c r="EU38" s="35">
        <f t="shared" si="99"/>
        <v>0</v>
      </c>
      <c r="EV38" s="55" t="s">
        <v>49</v>
      </c>
      <c r="EW38" s="34">
        <f t="shared" si="100"/>
        <v>0</v>
      </c>
      <c r="EX38" s="35">
        <f t="shared" si="101"/>
        <v>0</v>
      </c>
      <c r="EY38" s="33" t="s">
        <v>53</v>
      </c>
      <c r="EZ38" s="34">
        <f t="shared" si="102"/>
        <v>0</v>
      </c>
      <c r="FA38" s="35">
        <f t="shared" si="103"/>
        <v>0</v>
      </c>
      <c r="FB38" s="33" t="s">
        <v>58</v>
      </c>
      <c r="FC38" s="34">
        <f t="shared" si="104"/>
        <v>0</v>
      </c>
      <c r="FD38" s="35">
        <f t="shared" si="105"/>
        <v>0</v>
      </c>
      <c r="FE38" s="33" t="s">
        <v>64</v>
      </c>
      <c r="FF38" s="34">
        <f t="shared" si="106"/>
        <v>0</v>
      </c>
      <c r="FG38" s="35">
        <f t="shared" si="107"/>
        <v>0</v>
      </c>
      <c r="FH38" s="33" t="s">
        <v>68</v>
      </c>
      <c r="FI38" s="34">
        <f t="shared" si="108"/>
        <v>12</v>
      </c>
      <c r="FJ38" s="35">
        <f t="shared" si="109"/>
        <v>0</v>
      </c>
      <c r="FK38" s="33" t="s">
        <v>69</v>
      </c>
      <c r="FL38" s="34">
        <f t="shared" si="110"/>
        <v>12</v>
      </c>
      <c r="FM38" s="35">
        <f t="shared" si="111"/>
        <v>0</v>
      </c>
      <c r="FN38" s="33" t="s">
        <v>74</v>
      </c>
      <c r="FO38" s="34">
        <f t="shared" si="112"/>
        <v>0</v>
      </c>
      <c r="FP38" s="35">
        <f t="shared" si="113"/>
        <v>0</v>
      </c>
      <c r="FQ38" s="60" t="s">
        <v>45</v>
      </c>
      <c r="FR38" s="61">
        <f t="shared" si="114"/>
        <v>15</v>
      </c>
      <c r="FS38" s="62">
        <f t="shared" si="115"/>
        <v>0</v>
      </c>
      <c r="FT38" s="63" t="s">
        <v>53</v>
      </c>
      <c r="FU38" s="61">
        <f t="shared" si="116"/>
        <v>0</v>
      </c>
      <c r="FV38" s="62">
        <f t="shared" si="117"/>
        <v>0</v>
      </c>
      <c r="FW38" s="63" t="s">
        <v>68</v>
      </c>
      <c r="FX38" s="61">
        <f t="shared" si="118"/>
        <v>15</v>
      </c>
      <c r="FY38" s="62">
        <f t="shared" si="119"/>
        <v>0</v>
      </c>
      <c r="FZ38" s="63" t="s">
        <v>69</v>
      </c>
      <c r="GA38" s="61">
        <f t="shared" si="120"/>
        <v>0</v>
      </c>
      <c r="GB38" s="62">
        <f t="shared" si="121"/>
        <v>0</v>
      </c>
      <c r="GC38" s="67" t="s">
        <v>45</v>
      </c>
      <c r="GD38" s="68">
        <f t="shared" si="122"/>
        <v>25</v>
      </c>
      <c r="GE38" s="69">
        <f t="shared" si="123"/>
        <v>0</v>
      </c>
      <c r="GF38" s="67" t="s">
        <v>69</v>
      </c>
      <c r="GG38" s="68">
        <f t="shared" si="124"/>
        <v>0</v>
      </c>
      <c r="GH38" s="69">
        <f t="shared" si="125"/>
        <v>0</v>
      </c>
      <c r="GI38" s="73" t="s">
        <v>45</v>
      </c>
      <c r="GJ38" s="74">
        <f t="shared" si="126"/>
        <v>50</v>
      </c>
      <c r="GK38" s="75">
        <f t="shared" si="127"/>
        <v>0</v>
      </c>
    </row>
    <row r="39" spans="1:193" ht="10.5" customHeight="1">
      <c r="A39" s="287" t="s">
        <v>220</v>
      </c>
      <c r="B39" s="286" t="s">
        <v>219</v>
      </c>
      <c r="C39" s="254" t="str">
        <f t="shared" si="0"/>
        <v>Duke</v>
      </c>
      <c r="D39" s="76">
        <f t="shared" si="1"/>
        <v>403</v>
      </c>
      <c r="E39" s="39" t="s">
        <v>45</v>
      </c>
      <c r="F39" s="40">
        <f t="shared" si="2"/>
        <v>8</v>
      </c>
      <c r="G39" s="41">
        <f t="shared" si="3"/>
        <v>0</v>
      </c>
      <c r="H39" s="39" t="s">
        <v>84</v>
      </c>
      <c r="I39" s="40">
        <f t="shared" si="4"/>
        <v>8</v>
      </c>
      <c r="J39" s="41">
        <f t="shared" si="5"/>
        <v>6</v>
      </c>
      <c r="K39" s="39" t="s">
        <v>85</v>
      </c>
      <c r="L39" s="40">
        <f t="shared" si="6"/>
        <v>0</v>
      </c>
      <c r="M39" s="41">
        <f t="shared" si="7"/>
        <v>0</v>
      </c>
      <c r="N39" s="39" t="s">
        <v>86</v>
      </c>
      <c r="O39" s="40">
        <f t="shared" si="8"/>
        <v>0</v>
      </c>
      <c r="P39" s="41">
        <f t="shared" si="9"/>
        <v>0</v>
      </c>
      <c r="Q39" s="39" t="s">
        <v>87</v>
      </c>
      <c r="R39" s="40">
        <f t="shared" si="10"/>
        <v>8</v>
      </c>
      <c r="S39" s="41">
        <f t="shared" si="11"/>
        <v>12</v>
      </c>
      <c r="T39" s="39" t="s">
        <v>50</v>
      </c>
      <c r="U39" s="40">
        <f t="shared" si="12"/>
        <v>8</v>
      </c>
      <c r="V39" s="41">
        <f t="shared" si="13"/>
        <v>0</v>
      </c>
      <c r="W39" s="39" t="s">
        <v>51</v>
      </c>
      <c r="X39" s="40">
        <f t="shared" si="14"/>
        <v>0</v>
      </c>
      <c r="Y39" s="41">
        <f t="shared" si="15"/>
        <v>0</v>
      </c>
      <c r="Z39" s="39" t="s">
        <v>52</v>
      </c>
      <c r="AA39" s="40">
        <f t="shared" si="16"/>
        <v>0</v>
      </c>
      <c r="AB39" s="41">
        <f t="shared" si="17"/>
        <v>0</v>
      </c>
      <c r="AC39" s="39" t="s">
        <v>53</v>
      </c>
      <c r="AD39" s="40">
        <f t="shared" si="18"/>
        <v>8</v>
      </c>
      <c r="AE39" s="41">
        <f t="shared" si="19"/>
        <v>0</v>
      </c>
      <c r="AF39" s="39" t="s">
        <v>54</v>
      </c>
      <c r="AG39" s="40">
        <f t="shared" si="20"/>
        <v>8</v>
      </c>
      <c r="AH39" s="41">
        <f t="shared" si="21"/>
        <v>8</v>
      </c>
      <c r="AI39" s="39" t="s">
        <v>55</v>
      </c>
      <c r="AJ39" s="40">
        <f t="shared" si="22"/>
        <v>0</v>
      </c>
      <c r="AK39" s="41">
        <f t="shared" si="23"/>
        <v>0</v>
      </c>
      <c r="AL39" s="39" t="s">
        <v>56</v>
      </c>
      <c r="AM39" s="40">
        <f t="shared" si="24"/>
        <v>8</v>
      </c>
      <c r="AN39" s="41">
        <f t="shared" si="25"/>
        <v>1</v>
      </c>
      <c r="AO39" s="39" t="s">
        <v>57</v>
      </c>
      <c r="AP39" s="40">
        <f t="shared" si="26"/>
        <v>8</v>
      </c>
      <c r="AQ39" s="41">
        <f t="shared" si="27"/>
        <v>3</v>
      </c>
      <c r="AR39" s="39" t="s">
        <v>58</v>
      </c>
      <c r="AS39" s="40">
        <f t="shared" si="28"/>
        <v>8</v>
      </c>
      <c r="AT39" s="41">
        <f t="shared" si="29"/>
        <v>0</v>
      </c>
      <c r="AU39" s="39" t="s">
        <v>59</v>
      </c>
      <c r="AV39" s="40">
        <f t="shared" si="30"/>
        <v>0</v>
      </c>
      <c r="AW39" s="41">
        <f t="shared" si="31"/>
        <v>0</v>
      </c>
      <c r="AX39" s="39" t="s">
        <v>60</v>
      </c>
      <c r="AY39" s="40">
        <f t="shared" si="32"/>
        <v>0</v>
      </c>
      <c r="AZ39" s="41">
        <f t="shared" si="33"/>
        <v>0</v>
      </c>
      <c r="BA39" s="39" t="s">
        <v>61</v>
      </c>
      <c r="BB39" s="40">
        <f t="shared" si="34"/>
        <v>8</v>
      </c>
      <c r="BC39" s="41">
        <f t="shared" si="35"/>
        <v>0</v>
      </c>
      <c r="BD39" s="39" t="s">
        <v>102</v>
      </c>
      <c r="BE39" s="40">
        <f t="shared" si="36"/>
        <v>0</v>
      </c>
      <c r="BF39" s="41">
        <f t="shared" si="37"/>
        <v>0</v>
      </c>
      <c r="BG39" s="39" t="s">
        <v>63</v>
      </c>
      <c r="BH39" s="40">
        <f t="shared" si="38"/>
        <v>8</v>
      </c>
      <c r="BI39" s="41">
        <f t="shared" si="39"/>
        <v>2</v>
      </c>
      <c r="BJ39" s="39" t="s">
        <v>64</v>
      </c>
      <c r="BK39" s="40">
        <f t="shared" si="40"/>
        <v>8</v>
      </c>
      <c r="BL39" s="41">
        <f t="shared" si="41"/>
        <v>1</v>
      </c>
      <c r="BM39" s="39" t="s">
        <v>103</v>
      </c>
      <c r="BN39" s="40">
        <f t="shared" si="42"/>
        <v>0</v>
      </c>
      <c r="BO39" s="41">
        <f t="shared" si="43"/>
        <v>0</v>
      </c>
      <c r="BP39" s="39" t="s">
        <v>66</v>
      </c>
      <c r="BQ39" s="40">
        <f t="shared" si="44"/>
        <v>8</v>
      </c>
      <c r="BR39" s="41">
        <f t="shared" si="45"/>
        <v>0</v>
      </c>
      <c r="BS39" s="39" t="s">
        <v>67</v>
      </c>
      <c r="BT39" s="40">
        <f t="shared" si="46"/>
        <v>0</v>
      </c>
      <c r="BU39" s="41">
        <f t="shared" si="47"/>
        <v>0</v>
      </c>
      <c r="BV39" s="39" t="s">
        <v>68</v>
      </c>
      <c r="BW39" s="40">
        <f t="shared" si="48"/>
        <v>8</v>
      </c>
      <c r="BX39" s="41">
        <f t="shared" si="49"/>
        <v>0</v>
      </c>
      <c r="BY39" s="39" t="s">
        <v>69</v>
      </c>
      <c r="BZ39" s="40">
        <f t="shared" si="50"/>
        <v>8</v>
      </c>
      <c r="CA39" s="41">
        <f t="shared" si="51"/>
        <v>0</v>
      </c>
      <c r="CB39" s="39" t="s">
        <v>92</v>
      </c>
      <c r="CC39" s="40">
        <f t="shared" si="52"/>
        <v>8</v>
      </c>
      <c r="CD39" s="41">
        <f t="shared" si="53"/>
        <v>6</v>
      </c>
      <c r="CE39" s="39" t="s">
        <v>71</v>
      </c>
      <c r="CF39" s="40">
        <f t="shared" si="54"/>
        <v>0</v>
      </c>
      <c r="CG39" s="41">
        <f t="shared" si="55"/>
        <v>0</v>
      </c>
      <c r="CH39" s="39" t="s">
        <v>94</v>
      </c>
      <c r="CI39" s="40">
        <f t="shared" si="56"/>
        <v>8</v>
      </c>
      <c r="CJ39" s="41">
        <f t="shared" si="57"/>
        <v>16</v>
      </c>
      <c r="CK39" s="39" t="s">
        <v>95</v>
      </c>
      <c r="CL39" s="40">
        <f t="shared" si="58"/>
        <v>0</v>
      </c>
      <c r="CM39" s="41">
        <f t="shared" si="59"/>
        <v>0</v>
      </c>
      <c r="CN39" s="39" t="s">
        <v>74</v>
      </c>
      <c r="CO39" s="40">
        <f t="shared" si="60"/>
        <v>8</v>
      </c>
      <c r="CP39" s="41">
        <f t="shared" si="61"/>
        <v>0</v>
      </c>
      <c r="CQ39" s="39" t="s">
        <v>75</v>
      </c>
      <c r="CR39" s="40">
        <f t="shared" si="62"/>
        <v>8</v>
      </c>
      <c r="CS39" s="41">
        <f t="shared" si="63"/>
        <v>10</v>
      </c>
      <c r="CT39" s="39" t="s">
        <v>76</v>
      </c>
      <c r="CU39" s="40">
        <f t="shared" si="64"/>
        <v>8</v>
      </c>
      <c r="CV39" s="44">
        <f t="shared" si="65"/>
        <v>0</v>
      </c>
      <c r="CW39" s="50" t="s">
        <v>45</v>
      </c>
      <c r="CX39" s="51">
        <f t="shared" si="66"/>
        <v>10</v>
      </c>
      <c r="CY39" s="52">
        <f t="shared" si="67"/>
        <v>0</v>
      </c>
      <c r="CZ39" s="50" t="s">
        <v>85</v>
      </c>
      <c r="DA39" s="51">
        <f t="shared" si="68"/>
        <v>0</v>
      </c>
      <c r="DB39" s="52">
        <f t="shared" si="69"/>
        <v>0</v>
      </c>
      <c r="DC39" s="50" t="s">
        <v>50</v>
      </c>
      <c r="DD39" s="51">
        <f t="shared" si="70"/>
        <v>10</v>
      </c>
      <c r="DE39" s="52">
        <f t="shared" si="71"/>
        <v>0</v>
      </c>
      <c r="DF39" s="50" t="s">
        <v>52</v>
      </c>
      <c r="DG39" s="51">
        <f t="shared" si="72"/>
        <v>0</v>
      </c>
      <c r="DH39" s="53">
        <f t="shared" si="73"/>
        <v>0</v>
      </c>
      <c r="DI39" s="50" t="s">
        <v>53</v>
      </c>
      <c r="DJ39" s="51">
        <f t="shared" si="74"/>
        <v>10</v>
      </c>
      <c r="DK39" s="52">
        <f t="shared" si="75"/>
        <v>0</v>
      </c>
      <c r="DL39" s="50" t="s">
        <v>56</v>
      </c>
      <c r="DM39" s="51">
        <f t="shared" si="76"/>
        <v>10</v>
      </c>
      <c r="DN39" s="53">
        <f t="shared" si="77"/>
        <v>1</v>
      </c>
      <c r="DO39" s="50" t="s">
        <v>58</v>
      </c>
      <c r="DP39" s="51">
        <f t="shared" si="78"/>
        <v>10</v>
      </c>
      <c r="DQ39" s="52">
        <f t="shared" si="79"/>
        <v>0</v>
      </c>
      <c r="DR39" s="50" t="s">
        <v>60</v>
      </c>
      <c r="DS39" s="51">
        <f t="shared" si="80"/>
        <v>0</v>
      </c>
      <c r="DT39" s="52">
        <f t="shared" si="81"/>
        <v>0</v>
      </c>
      <c r="DU39" s="50" t="s">
        <v>61</v>
      </c>
      <c r="DV39" s="51">
        <f t="shared" si="82"/>
        <v>10</v>
      </c>
      <c r="DW39" s="53">
        <f t="shared" si="83"/>
        <v>0</v>
      </c>
      <c r="DX39" s="50" t="s">
        <v>64</v>
      </c>
      <c r="DY39" s="51">
        <f t="shared" si="84"/>
        <v>10</v>
      </c>
      <c r="DZ39" s="52">
        <f t="shared" si="85"/>
        <v>2</v>
      </c>
      <c r="EA39" s="50" t="s">
        <v>66</v>
      </c>
      <c r="EB39" s="51">
        <f t="shared" si="86"/>
        <v>0</v>
      </c>
      <c r="EC39" s="52">
        <f t="shared" si="87"/>
        <v>0</v>
      </c>
      <c r="ED39" s="50" t="s">
        <v>68</v>
      </c>
      <c r="EE39" s="51">
        <f t="shared" si="88"/>
        <v>10</v>
      </c>
      <c r="EF39" s="53">
        <f t="shared" si="89"/>
        <v>0</v>
      </c>
      <c r="EG39" s="50" t="s">
        <v>69</v>
      </c>
      <c r="EH39" s="51">
        <f t="shared" si="90"/>
        <v>10</v>
      </c>
      <c r="EI39" s="52">
        <f t="shared" si="91"/>
        <v>0</v>
      </c>
      <c r="EJ39" s="50" t="s">
        <v>71</v>
      </c>
      <c r="EK39" s="51">
        <f t="shared" si="92"/>
        <v>0</v>
      </c>
      <c r="EL39" s="52">
        <f t="shared" si="93"/>
        <v>0</v>
      </c>
      <c r="EM39" s="50" t="s">
        <v>74</v>
      </c>
      <c r="EN39" s="51">
        <f t="shared" si="94"/>
        <v>0</v>
      </c>
      <c r="EO39" s="52">
        <f t="shared" si="95"/>
        <v>0</v>
      </c>
      <c r="EP39" s="50" t="s">
        <v>76</v>
      </c>
      <c r="EQ39" s="51">
        <f t="shared" si="96"/>
        <v>10</v>
      </c>
      <c r="ER39" s="52">
        <f t="shared" si="97"/>
        <v>0</v>
      </c>
      <c r="ES39" s="33" t="s">
        <v>45</v>
      </c>
      <c r="ET39" s="34">
        <f t="shared" si="98"/>
        <v>12</v>
      </c>
      <c r="EU39" s="35">
        <f t="shared" si="99"/>
        <v>0</v>
      </c>
      <c r="EV39" s="55" t="s">
        <v>52</v>
      </c>
      <c r="EW39" s="34">
        <f t="shared" si="100"/>
        <v>0</v>
      </c>
      <c r="EX39" s="35">
        <f t="shared" si="101"/>
        <v>0</v>
      </c>
      <c r="EY39" s="33" t="s">
        <v>53</v>
      </c>
      <c r="EZ39" s="34">
        <f t="shared" si="102"/>
        <v>0</v>
      </c>
      <c r="FA39" s="35">
        <f t="shared" si="103"/>
        <v>0</v>
      </c>
      <c r="FB39" s="33" t="s">
        <v>60</v>
      </c>
      <c r="FC39" s="34">
        <f t="shared" si="104"/>
        <v>0</v>
      </c>
      <c r="FD39" s="35">
        <f t="shared" si="105"/>
        <v>0</v>
      </c>
      <c r="FE39" s="33" t="s">
        <v>61</v>
      </c>
      <c r="FF39" s="34">
        <f t="shared" si="106"/>
        <v>12</v>
      </c>
      <c r="FG39" s="35">
        <f t="shared" si="107"/>
        <v>0</v>
      </c>
      <c r="FH39" s="33" t="s">
        <v>68</v>
      </c>
      <c r="FI39" s="34">
        <f t="shared" si="108"/>
        <v>12</v>
      </c>
      <c r="FJ39" s="35">
        <f t="shared" si="109"/>
        <v>0</v>
      </c>
      <c r="FK39" s="33" t="s">
        <v>69</v>
      </c>
      <c r="FL39" s="34">
        <f t="shared" si="110"/>
        <v>12</v>
      </c>
      <c r="FM39" s="35">
        <f t="shared" si="111"/>
        <v>0</v>
      </c>
      <c r="FN39" s="33" t="s">
        <v>76</v>
      </c>
      <c r="FO39" s="34">
        <f t="shared" si="112"/>
        <v>12</v>
      </c>
      <c r="FP39" s="35">
        <f t="shared" si="113"/>
        <v>0</v>
      </c>
      <c r="FQ39" s="60" t="s">
        <v>52</v>
      </c>
      <c r="FR39" s="61">
        <f t="shared" si="114"/>
        <v>0</v>
      </c>
      <c r="FS39" s="62">
        <f t="shared" si="115"/>
        <v>0</v>
      </c>
      <c r="FT39" s="63" t="s">
        <v>53</v>
      </c>
      <c r="FU39" s="61">
        <f t="shared" si="116"/>
        <v>0</v>
      </c>
      <c r="FV39" s="62">
        <f t="shared" si="117"/>
        <v>0</v>
      </c>
      <c r="FW39" s="63" t="s">
        <v>68</v>
      </c>
      <c r="FX39" s="61">
        <f t="shared" si="118"/>
        <v>15</v>
      </c>
      <c r="FY39" s="62">
        <f t="shared" si="119"/>
        <v>0</v>
      </c>
      <c r="FZ39" s="63" t="s">
        <v>69</v>
      </c>
      <c r="GA39" s="61">
        <f t="shared" si="120"/>
        <v>0</v>
      </c>
      <c r="GB39" s="62">
        <f t="shared" si="121"/>
        <v>0</v>
      </c>
      <c r="GC39" s="67" t="s">
        <v>52</v>
      </c>
      <c r="GD39" s="68">
        <f t="shared" si="122"/>
        <v>0</v>
      </c>
      <c r="GE39" s="69">
        <f t="shared" si="123"/>
        <v>0</v>
      </c>
      <c r="GF39" s="67" t="s">
        <v>69</v>
      </c>
      <c r="GG39" s="68">
        <f t="shared" si="124"/>
        <v>0</v>
      </c>
      <c r="GH39" s="69">
        <f t="shared" si="125"/>
        <v>0</v>
      </c>
      <c r="GI39" s="73" t="s">
        <v>52</v>
      </c>
      <c r="GJ39" s="74">
        <f t="shared" si="126"/>
        <v>0</v>
      </c>
      <c r="GK39" s="75">
        <f t="shared" si="127"/>
        <v>0</v>
      </c>
    </row>
    <row r="40" spans="1:193" ht="10.5" customHeight="1">
      <c r="A40" s="287" t="s">
        <v>180</v>
      </c>
      <c r="B40" s="286" t="s">
        <v>179</v>
      </c>
      <c r="C40" s="254" t="str">
        <f t="shared" si="0"/>
        <v>Michigan State</v>
      </c>
      <c r="D40" s="76">
        <f t="shared" si="1"/>
        <v>400</v>
      </c>
      <c r="E40" s="39" t="s">
        <v>45</v>
      </c>
      <c r="F40" s="40">
        <f t="shared" si="2"/>
        <v>8</v>
      </c>
      <c r="G40" s="41">
        <f t="shared" si="3"/>
        <v>0</v>
      </c>
      <c r="H40" s="39" t="s">
        <v>46</v>
      </c>
      <c r="I40" s="40">
        <f t="shared" si="4"/>
        <v>0</v>
      </c>
      <c r="J40" s="41">
        <f t="shared" si="5"/>
        <v>0</v>
      </c>
      <c r="K40" s="39" t="s">
        <v>85</v>
      </c>
      <c r="L40" s="40">
        <f t="shared" si="6"/>
        <v>0</v>
      </c>
      <c r="M40" s="41">
        <f t="shared" si="7"/>
        <v>0</v>
      </c>
      <c r="N40" s="39" t="s">
        <v>48</v>
      </c>
      <c r="O40" s="40">
        <f t="shared" si="8"/>
        <v>8</v>
      </c>
      <c r="P40" s="41">
        <f t="shared" si="9"/>
        <v>1</v>
      </c>
      <c r="Q40" s="39" t="s">
        <v>49</v>
      </c>
      <c r="R40" s="40">
        <f t="shared" si="10"/>
        <v>0</v>
      </c>
      <c r="S40" s="41">
        <f t="shared" si="11"/>
        <v>0</v>
      </c>
      <c r="T40" s="39" t="s">
        <v>50</v>
      </c>
      <c r="U40" s="40">
        <f t="shared" si="12"/>
        <v>8</v>
      </c>
      <c r="V40" s="41">
        <f t="shared" si="13"/>
        <v>0</v>
      </c>
      <c r="W40" s="39" t="s">
        <v>51</v>
      </c>
      <c r="X40" s="40">
        <f t="shared" si="14"/>
        <v>0</v>
      </c>
      <c r="Y40" s="41">
        <f t="shared" si="15"/>
        <v>0</v>
      </c>
      <c r="Z40" s="39" t="s">
        <v>52</v>
      </c>
      <c r="AA40" s="40">
        <f t="shared" si="16"/>
        <v>0</v>
      </c>
      <c r="AB40" s="41">
        <f t="shared" si="17"/>
        <v>0</v>
      </c>
      <c r="AC40" s="39" t="s">
        <v>53</v>
      </c>
      <c r="AD40" s="40">
        <f t="shared" si="18"/>
        <v>8</v>
      </c>
      <c r="AE40" s="41">
        <f t="shared" si="19"/>
        <v>0</v>
      </c>
      <c r="AF40" s="39" t="s">
        <v>54</v>
      </c>
      <c r="AG40" s="40">
        <f t="shared" si="20"/>
        <v>8</v>
      </c>
      <c r="AH40" s="41">
        <f t="shared" si="21"/>
        <v>8</v>
      </c>
      <c r="AI40" s="39" t="s">
        <v>55</v>
      </c>
      <c r="AJ40" s="40">
        <f t="shared" si="22"/>
        <v>0</v>
      </c>
      <c r="AK40" s="41">
        <f t="shared" si="23"/>
        <v>0</v>
      </c>
      <c r="AL40" s="39" t="s">
        <v>56</v>
      </c>
      <c r="AM40" s="40">
        <f t="shared" si="24"/>
        <v>8</v>
      </c>
      <c r="AN40" s="41">
        <f t="shared" si="25"/>
        <v>1</v>
      </c>
      <c r="AO40" s="39" t="s">
        <v>57</v>
      </c>
      <c r="AP40" s="40">
        <f t="shared" si="26"/>
        <v>8</v>
      </c>
      <c r="AQ40" s="41">
        <f t="shared" si="27"/>
        <v>3</v>
      </c>
      <c r="AR40" s="39" t="s">
        <v>58</v>
      </c>
      <c r="AS40" s="40">
        <f t="shared" si="28"/>
        <v>8</v>
      </c>
      <c r="AT40" s="41">
        <f t="shared" si="29"/>
        <v>0</v>
      </c>
      <c r="AU40" s="39" t="s">
        <v>59</v>
      </c>
      <c r="AV40" s="40">
        <f t="shared" si="30"/>
        <v>0</v>
      </c>
      <c r="AW40" s="41">
        <f t="shared" si="31"/>
        <v>0</v>
      </c>
      <c r="AX40" s="39" t="s">
        <v>60</v>
      </c>
      <c r="AY40" s="40">
        <f t="shared" si="32"/>
        <v>0</v>
      </c>
      <c r="AZ40" s="41">
        <f t="shared" si="33"/>
        <v>0</v>
      </c>
      <c r="BA40" s="39" t="s">
        <v>61</v>
      </c>
      <c r="BB40" s="40">
        <f t="shared" si="34"/>
        <v>8</v>
      </c>
      <c r="BC40" s="41">
        <f t="shared" si="35"/>
        <v>0</v>
      </c>
      <c r="BD40" s="39" t="s">
        <v>102</v>
      </c>
      <c r="BE40" s="40">
        <f t="shared" si="36"/>
        <v>0</v>
      </c>
      <c r="BF40" s="41">
        <f t="shared" si="37"/>
        <v>0</v>
      </c>
      <c r="BG40" s="39" t="s">
        <v>63</v>
      </c>
      <c r="BH40" s="40">
        <f t="shared" si="38"/>
        <v>8</v>
      </c>
      <c r="BI40" s="41">
        <f t="shared" si="39"/>
        <v>2</v>
      </c>
      <c r="BJ40" s="39" t="s">
        <v>64</v>
      </c>
      <c r="BK40" s="40">
        <f t="shared" si="40"/>
        <v>8</v>
      </c>
      <c r="BL40" s="41">
        <f t="shared" si="41"/>
        <v>1</v>
      </c>
      <c r="BM40" s="39" t="s">
        <v>65</v>
      </c>
      <c r="BN40" s="40">
        <f t="shared" si="42"/>
        <v>8</v>
      </c>
      <c r="BO40" s="41">
        <f t="shared" si="43"/>
        <v>3</v>
      </c>
      <c r="BP40" s="39" t="s">
        <v>66</v>
      </c>
      <c r="BQ40" s="40">
        <f t="shared" si="44"/>
        <v>8</v>
      </c>
      <c r="BR40" s="41">
        <f t="shared" si="45"/>
        <v>0</v>
      </c>
      <c r="BS40" s="39" t="s">
        <v>113</v>
      </c>
      <c r="BT40" s="40">
        <f t="shared" si="46"/>
        <v>8</v>
      </c>
      <c r="BU40" s="41">
        <f t="shared" si="47"/>
        <v>5</v>
      </c>
      <c r="BV40" s="39" t="s">
        <v>68</v>
      </c>
      <c r="BW40" s="40">
        <f t="shared" si="48"/>
        <v>8</v>
      </c>
      <c r="BX40" s="41">
        <f t="shared" si="49"/>
        <v>0</v>
      </c>
      <c r="BY40" s="39" t="s">
        <v>69</v>
      </c>
      <c r="BZ40" s="40">
        <f t="shared" si="50"/>
        <v>8</v>
      </c>
      <c r="CA40" s="41">
        <f t="shared" si="51"/>
        <v>0</v>
      </c>
      <c r="CB40" s="39" t="s">
        <v>70</v>
      </c>
      <c r="CC40" s="40">
        <f t="shared" si="52"/>
        <v>0</v>
      </c>
      <c r="CD40" s="41">
        <f t="shared" si="53"/>
        <v>0</v>
      </c>
      <c r="CE40" s="39" t="s">
        <v>71</v>
      </c>
      <c r="CF40" s="40">
        <f t="shared" si="54"/>
        <v>0</v>
      </c>
      <c r="CG40" s="41">
        <f t="shared" si="55"/>
        <v>0</v>
      </c>
      <c r="CH40" s="39" t="s">
        <v>94</v>
      </c>
      <c r="CI40" s="40">
        <f t="shared" si="56"/>
        <v>8</v>
      </c>
      <c r="CJ40" s="41">
        <f t="shared" si="57"/>
        <v>16</v>
      </c>
      <c r="CK40" s="39" t="s">
        <v>95</v>
      </c>
      <c r="CL40" s="40">
        <f t="shared" si="58"/>
        <v>0</v>
      </c>
      <c r="CM40" s="41">
        <f t="shared" si="59"/>
        <v>0</v>
      </c>
      <c r="CN40" s="39" t="s">
        <v>74</v>
      </c>
      <c r="CO40" s="40">
        <f t="shared" si="60"/>
        <v>8</v>
      </c>
      <c r="CP40" s="41">
        <f t="shared" si="61"/>
        <v>0</v>
      </c>
      <c r="CQ40" s="39" t="s">
        <v>104</v>
      </c>
      <c r="CR40" s="40">
        <f t="shared" si="62"/>
        <v>0</v>
      </c>
      <c r="CS40" s="41">
        <f t="shared" si="63"/>
        <v>0</v>
      </c>
      <c r="CT40" s="39" t="s">
        <v>76</v>
      </c>
      <c r="CU40" s="40">
        <f t="shared" si="64"/>
        <v>8</v>
      </c>
      <c r="CV40" s="44">
        <f t="shared" si="65"/>
        <v>0</v>
      </c>
      <c r="CW40" s="50" t="s">
        <v>45</v>
      </c>
      <c r="CX40" s="51">
        <f t="shared" si="66"/>
        <v>10</v>
      </c>
      <c r="CY40" s="52">
        <f t="shared" si="67"/>
        <v>0</v>
      </c>
      <c r="CZ40" s="50" t="s">
        <v>85</v>
      </c>
      <c r="DA40" s="51">
        <f t="shared" si="68"/>
        <v>0</v>
      </c>
      <c r="DB40" s="52">
        <f t="shared" si="69"/>
        <v>0</v>
      </c>
      <c r="DC40" s="50" t="s">
        <v>50</v>
      </c>
      <c r="DD40" s="51">
        <f t="shared" si="70"/>
        <v>10</v>
      </c>
      <c r="DE40" s="52">
        <f t="shared" si="71"/>
        <v>0</v>
      </c>
      <c r="DF40" s="50" t="s">
        <v>52</v>
      </c>
      <c r="DG40" s="51">
        <f t="shared" si="72"/>
        <v>0</v>
      </c>
      <c r="DH40" s="53">
        <f t="shared" si="73"/>
        <v>0</v>
      </c>
      <c r="DI40" s="50" t="s">
        <v>53</v>
      </c>
      <c r="DJ40" s="51">
        <f t="shared" si="74"/>
        <v>10</v>
      </c>
      <c r="DK40" s="52">
        <f t="shared" si="75"/>
        <v>0</v>
      </c>
      <c r="DL40" s="50" t="s">
        <v>56</v>
      </c>
      <c r="DM40" s="51">
        <f t="shared" si="76"/>
        <v>10</v>
      </c>
      <c r="DN40" s="53">
        <f t="shared" si="77"/>
        <v>1</v>
      </c>
      <c r="DO40" s="50" t="s">
        <v>58</v>
      </c>
      <c r="DP40" s="51">
        <f t="shared" si="78"/>
        <v>10</v>
      </c>
      <c r="DQ40" s="52">
        <f t="shared" si="79"/>
        <v>0</v>
      </c>
      <c r="DR40" s="50" t="s">
        <v>60</v>
      </c>
      <c r="DS40" s="51">
        <f t="shared" si="80"/>
        <v>0</v>
      </c>
      <c r="DT40" s="52">
        <f t="shared" si="81"/>
        <v>0</v>
      </c>
      <c r="DU40" s="50" t="s">
        <v>61</v>
      </c>
      <c r="DV40" s="51">
        <f t="shared" si="82"/>
        <v>10</v>
      </c>
      <c r="DW40" s="53">
        <f t="shared" si="83"/>
        <v>0</v>
      </c>
      <c r="DX40" s="50" t="s">
        <v>63</v>
      </c>
      <c r="DY40" s="51">
        <f t="shared" si="84"/>
        <v>0</v>
      </c>
      <c r="DZ40" s="52">
        <f t="shared" si="85"/>
        <v>0</v>
      </c>
      <c r="EA40" s="50" t="s">
        <v>66</v>
      </c>
      <c r="EB40" s="51">
        <f t="shared" si="86"/>
        <v>0</v>
      </c>
      <c r="EC40" s="52">
        <f t="shared" si="87"/>
        <v>0</v>
      </c>
      <c r="ED40" s="50" t="s">
        <v>68</v>
      </c>
      <c r="EE40" s="51">
        <f t="shared" si="88"/>
        <v>10</v>
      </c>
      <c r="EF40" s="53">
        <f t="shared" si="89"/>
        <v>0</v>
      </c>
      <c r="EG40" s="50" t="s">
        <v>69</v>
      </c>
      <c r="EH40" s="51">
        <f t="shared" si="90"/>
        <v>10</v>
      </c>
      <c r="EI40" s="52">
        <f t="shared" si="91"/>
        <v>0</v>
      </c>
      <c r="EJ40" s="50" t="s">
        <v>94</v>
      </c>
      <c r="EK40" s="51">
        <f t="shared" si="92"/>
        <v>10</v>
      </c>
      <c r="EL40" s="52">
        <f t="shared" si="93"/>
        <v>16</v>
      </c>
      <c r="EM40" s="50" t="s">
        <v>74</v>
      </c>
      <c r="EN40" s="51">
        <f t="shared" si="94"/>
        <v>0</v>
      </c>
      <c r="EO40" s="52">
        <f t="shared" si="95"/>
        <v>0</v>
      </c>
      <c r="EP40" s="50" t="s">
        <v>76</v>
      </c>
      <c r="EQ40" s="51">
        <f t="shared" si="96"/>
        <v>10</v>
      </c>
      <c r="ER40" s="52">
        <f t="shared" si="97"/>
        <v>0</v>
      </c>
      <c r="ES40" s="33" t="s">
        <v>45</v>
      </c>
      <c r="ET40" s="34">
        <f t="shared" si="98"/>
        <v>12</v>
      </c>
      <c r="EU40" s="35">
        <f t="shared" si="99"/>
        <v>0</v>
      </c>
      <c r="EV40" s="55" t="s">
        <v>52</v>
      </c>
      <c r="EW40" s="34">
        <f t="shared" si="100"/>
        <v>0</v>
      </c>
      <c r="EX40" s="35">
        <f t="shared" si="101"/>
        <v>0</v>
      </c>
      <c r="EY40" s="33" t="s">
        <v>53</v>
      </c>
      <c r="EZ40" s="34">
        <f t="shared" si="102"/>
        <v>0</v>
      </c>
      <c r="FA40" s="35">
        <f t="shared" si="103"/>
        <v>0</v>
      </c>
      <c r="FB40" s="33" t="s">
        <v>60</v>
      </c>
      <c r="FC40" s="34">
        <f t="shared" si="104"/>
        <v>0</v>
      </c>
      <c r="FD40" s="35">
        <f t="shared" si="105"/>
        <v>0</v>
      </c>
      <c r="FE40" s="33" t="s">
        <v>63</v>
      </c>
      <c r="FF40" s="34">
        <f t="shared" si="106"/>
        <v>0</v>
      </c>
      <c r="FG40" s="35">
        <f t="shared" si="107"/>
        <v>0</v>
      </c>
      <c r="FH40" s="33" t="s">
        <v>66</v>
      </c>
      <c r="FI40" s="34">
        <f t="shared" si="108"/>
        <v>0</v>
      </c>
      <c r="FJ40" s="35">
        <f t="shared" si="109"/>
        <v>0</v>
      </c>
      <c r="FK40" s="33" t="s">
        <v>69</v>
      </c>
      <c r="FL40" s="34">
        <f t="shared" si="110"/>
        <v>12</v>
      </c>
      <c r="FM40" s="35">
        <f t="shared" si="111"/>
        <v>0</v>
      </c>
      <c r="FN40" s="33" t="s">
        <v>76</v>
      </c>
      <c r="FO40" s="34">
        <f t="shared" si="112"/>
        <v>12</v>
      </c>
      <c r="FP40" s="35">
        <f t="shared" si="113"/>
        <v>0</v>
      </c>
      <c r="FQ40" s="60" t="s">
        <v>45</v>
      </c>
      <c r="FR40" s="61">
        <f t="shared" si="114"/>
        <v>15</v>
      </c>
      <c r="FS40" s="62">
        <f t="shared" si="115"/>
        <v>0</v>
      </c>
      <c r="FT40" s="63" t="s">
        <v>53</v>
      </c>
      <c r="FU40" s="61">
        <f t="shared" si="116"/>
        <v>0</v>
      </c>
      <c r="FV40" s="62">
        <f t="shared" si="117"/>
        <v>0</v>
      </c>
      <c r="FW40" s="63" t="s">
        <v>66</v>
      </c>
      <c r="FX40" s="61">
        <f t="shared" si="118"/>
        <v>0</v>
      </c>
      <c r="FY40" s="62">
        <f t="shared" si="119"/>
        <v>0</v>
      </c>
      <c r="FZ40" s="63" t="s">
        <v>76</v>
      </c>
      <c r="GA40" s="61">
        <f t="shared" si="120"/>
        <v>15</v>
      </c>
      <c r="GB40" s="62">
        <f t="shared" si="121"/>
        <v>0</v>
      </c>
      <c r="GC40" s="67" t="s">
        <v>53</v>
      </c>
      <c r="GD40" s="68">
        <f t="shared" si="122"/>
        <v>0</v>
      </c>
      <c r="GE40" s="69">
        <f t="shared" si="123"/>
        <v>0</v>
      </c>
      <c r="GF40" s="67" t="s">
        <v>76</v>
      </c>
      <c r="GG40" s="68">
        <f t="shared" si="124"/>
        <v>25</v>
      </c>
      <c r="GH40" s="69">
        <f t="shared" si="125"/>
        <v>0</v>
      </c>
      <c r="GI40" s="73" t="s">
        <v>53</v>
      </c>
      <c r="GJ40" s="74">
        <f t="shared" si="126"/>
        <v>0</v>
      </c>
      <c r="GK40" s="75">
        <f t="shared" si="127"/>
        <v>0</v>
      </c>
    </row>
    <row r="41" spans="1:193" ht="10.5" customHeight="1">
      <c r="A41" s="287" t="s">
        <v>200</v>
      </c>
      <c r="B41" s="286" t="s">
        <v>199</v>
      </c>
      <c r="C41" s="254" t="str">
        <f t="shared" si="0"/>
        <v>North Carolina</v>
      </c>
      <c r="D41" s="76">
        <f t="shared" si="1"/>
        <v>386</v>
      </c>
      <c r="E41" s="39" t="s">
        <v>45</v>
      </c>
      <c r="F41" s="40">
        <f t="shared" si="2"/>
        <v>8</v>
      </c>
      <c r="G41" s="41">
        <f t="shared" si="3"/>
        <v>0</v>
      </c>
      <c r="H41" s="39" t="s">
        <v>84</v>
      </c>
      <c r="I41" s="40">
        <f t="shared" si="4"/>
        <v>8</v>
      </c>
      <c r="J41" s="41">
        <f t="shared" si="5"/>
        <v>6</v>
      </c>
      <c r="K41" s="39" t="s">
        <v>85</v>
      </c>
      <c r="L41" s="40">
        <f t="shared" si="6"/>
        <v>0</v>
      </c>
      <c r="M41" s="41">
        <f t="shared" si="7"/>
        <v>0</v>
      </c>
      <c r="N41" s="39" t="s">
        <v>86</v>
      </c>
      <c r="O41" s="40">
        <f t="shared" si="8"/>
        <v>0</v>
      </c>
      <c r="P41" s="41">
        <f t="shared" si="9"/>
        <v>0</v>
      </c>
      <c r="Q41" s="39" t="s">
        <v>49</v>
      </c>
      <c r="R41" s="40">
        <f t="shared" si="10"/>
        <v>0</v>
      </c>
      <c r="S41" s="41">
        <f t="shared" si="11"/>
        <v>0</v>
      </c>
      <c r="T41" s="39" t="s">
        <v>50</v>
      </c>
      <c r="U41" s="40">
        <f t="shared" si="12"/>
        <v>8</v>
      </c>
      <c r="V41" s="41">
        <f t="shared" si="13"/>
        <v>0</v>
      </c>
      <c r="W41" s="39" t="s">
        <v>51</v>
      </c>
      <c r="X41" s="40">
        <f t="shared" si="14"/>
        <v>0</v>
      </c>
      <c r="Y41" s="41">
        <f t="shared" si="15"/>
        <v>0</v>
      </c>
      <c r="Z41" s="39" t="s">
        <v>52</v>
      </c>
      <c r="AA41" s="40">
        <f t="shared" si="16"/>
        <v>0</v>
      </c>
      <c r="AB41" s="41">
        <f t="shared" si="17"/>
        <v>0</v>
      </c>
      <c r="AC41" s="39" t="s">
        <v>53</v>
      </c>
      <c r="AD41" s="40">
        <f t="shared" si="18"/>
        <v>8</v>
      </c>
      <c r="AE41" s="41">
        <f t="shared" si="19"/>
        <v>0</v>
      </c>
      <c r="AF41" s="39" t="s">
        <v>89</v>
      </c>
      <c r="AG41" s="40">
        <f t="shared" si="20"/>
        <v>0</v>
      </c>
      <c r="AH41" s="41">
        <f t="shared" si="21"/>
        <v>0</v>
      </c>
      <c r="AI41" s="39" t="s">
        <v>55</v>
      </c>
      <c r="AJ41" s="40">
        <f t="shared" si="22"/>
        <v>0</v>
      </c>
      <c r="AK41" s="41">
        <f t="shared" si="23"/>
        <v>0</v>
      </c>
      <c r="AL41" s="39" t="s">
        <v>56</v>
      </c>
      <c r="AM41" s="40">
        <f t="shared" si="24"/>
        <v>8</v>
      </c>
      <c r="AN41" s="41">
        <f t="shared" si="25"/>
        <v>1</v>
      </c>
      <c r="AO41" s="39" t="s">
        <v>57</v>
      </c>
      <c r="AP41" s="40">
        <f t="shared" si="26"/>
        <v>8</v>
      </c>
      <c r="AQ41" s="41">
        <f t="shared" si="27"/>
        <v>3</v>
      </c>
      <c r="AR41" s="39" t="s">
        <v>58</v>
      </c>
      <c r="AS41" s="40">
        <f t="shared" si="28"/>
        <v>8</v>
      </c>
      <c r="AT41" s="41">
        <f t="shared" si="29"/>
        <v>0</v>
      </c>
      <c r="AU41" s="39" t="s">
        <v>59</v>
      </c>
      <c r="AV41" s="40">
        <f t="shared" si="30"/>
        <v>0</v>
      </c>
      <c r="AW41" s="41">
        <f t="shared" si="31"/>
        <v>0</v>
      </c>
      <c r="AX41" s="39" t="s">
        <v>60</v>
      </c>
      <c r="AY41" s="40">
        <f t="shared" si="32"/>
        <v>0</v>
      </c>
      <c r="AZ41" s="41">
        <f t="shared" si="33"/>
        <v>0</v>
      </c>
      <c r="BA41" s="39" t="s">
        <v>61</v>
      </c>
      <c r="BB41" s="40">
        <f t="shared" si="34"/>
        <v>8</v>
      </c>
      <c r="BC41" s="41">
        <f t="shared" si="35"/>
        <v>0</v>
      </c>
      <c r="BD41" s="39" t="s">
        <v>62</v>
      </c>
      <c r="BE41" s="40">
        <f t="shared" si="36"/>
        <v>8</v>
      </c>
      <c r="BF41" s="41">
        <f t="shared" si="37"/>
        <v>6</v>
      </c>
      <c r="BG41" s="39" t="s">
        <v>63</v>
      </c>
      <c r="BH41" s="40">
        <f t="shared" si="38"/>
        <v>8</v>
      </c>
      <c r="BI41" s="41">
        <f t="shared" si="39"/>
        <v>2</v>
      </c>
      <c r="BJ41" s="39" t="s">
        <v>64</v>
      </c>
      <c r="BK41" s="40">
        <f t="shared" si="40"/>
        <v>8</v>
      </c>
      <c r="BL41" s="41">
        <f t="shared" si="41"/>
        <v>1</v>
      </c>
      <c r="BM41" s="39" t="s">
        <v>65</v>
      </c>
      <c r="BN41" s="40">
        <f t="shared" si="42"/>
        <v>8</v>
      </c>
      <c r="BO41" s="41">
        <f t="shared" si="43"/>
        <v>3</v>
      </c>
      <c r="BP41" s="39" t="s">
        <v>66</v>
      </c>
      <c r="BQ41" s="40">
        <f t="shared" si="44"/>
        <v>8</v>
      </c>
      <c r="BR41" s="41">
        <f t="shared" si="45"/>
        <v>0</v>
      </c>
      <c r="BS41" s="39" t="s">
        <v>67</v>
      </c>
      <c r="BT41" s="40">
        <f t="shared" si="46"/>
        <v>0</v>
      </c>
      <c r="BU41" s="41">
        <f t="shared" si="47"/>
        <v>0</v>
      </c>
      <c r="BV41" s="39" t="s">
        <v>68</v>
      </c>
      <c r="BW41" s="40">
        <f t="shared" si="48"/>
        <v>8</v>
      </c>
      <c r="BX41" s="41">
        <f t="shared" si="49"/>
        <v>0</v>
      </c>
      <c r="BY41" s="39" t="s">
        <v>69</v>
      </c>
      <c r="BZ41" s="40">
        <f t="shared" si="50"/>
        <v>8</v>
      </c>
      <c r="CA41" s="41">
        <f t="shared" si="51"/>
        <v>0</v>
      </c>
      <c r="CB41" s="39" t="s">
        <v>92</v>
      </c>
      <c r="CC41" s="40">
        <f t="shared" si="52"/>
        <v>8</v>
      </c>
      <c r="CD41" s="41">
        <f t="shared" si="53"/>
        <v>6</v>
      </c>
      <c r="CE41" s="39" t="s">
        <v>93</v>
      </c>
      <c r="CF41" s="40">
        <f t="shared" si="54"/>
        <v>8</v>
      </c>
      <c r="CG41" s="41">
        <f t="shared" si="55"/>
        <v>14</v>
      </c>
      <c r="CH41" s="39" t="s">
        <v>94</v>
      </c>
      <c r="CI41" s="40">
        <f t="shared" si="56"/>
        <v>8</v>
      </c>
      <c r="CJ41" s="41">
        <f t="shared" si="57"/>
        <v>16</v>
      </c>
      <c r="CK41" s="39" t="s">
        <v>73</v>
      </c>
      <c r="CL41" s="40">
        <f t="shared" si="58"/>
        <v>8</v>
      </c>
      <c r="CM41" s="41">
        <f t="shared" si="59"/>
        <v>12</v>
      </c>
      <c r="CN41" s="39" t="s">
        <v>74</v>
      </c>
      <c r="CO41" s="40">
        <f t="shared" si="60"/>
        <v>8</v>
      </c>
      <c r="CP41" s="41">
        <f t="shared" si="61"/>
        <v>0</v>
      </c>
      <c r="CQ41" s="39" t="s">
        <v>104</v>
      </c>
      <c r="CR41" s="40">
        <f t="shared" si="62"/>
        <v>0</v>
      </c>
      <c r="CS41" s="41">
        <f t="shared" si="63"/>
        <v>0</v>
      </c>
      <c r="CT41" s="39" t="s">
        <v>76</v>
      </c>
      <c r="CU41" s="40">
        <f t="shared" si="64"/>
        <v>8</v>
      </c>
      <c r="CV41" s="44">
        <f t="shared" si="65"/>
        <v>0</v>
      </c>
      <c r="CW41" s="50" t="s">
        <v>45</v>
      </c>
      <c r="CX41" s="51">
        <f t="shared" si="66"/>
        <v>10</v>
      </c>
      <c r="CY41" s="52">
        <f t="shared" si="67"/>
        <v>0</v>
      </c>
      <c r="CZ41" s="50" t="s">
        <v>85</v>
      </c>
      <c r="DA41" s="51">
        <f t="shared" si="68"/>
        <v>0</v>
      </c>
      <c r="DB41" s="52">
        <f t="shared" si="69"/>
        <v>0</v>
      </c>
      <c r="DC41" s="50" t="s">
        <v>49</v>
      </c>
      <c r="DD41" s="51">
        <f t="shared" si="70"/>
        <v>0</v>
      </c>
      <c r="DE41" s="52">
        <f t="shared" si="71"/>
        <v>0</v>
      </c>
      <c r="DF41" s="50" t="s">
        <v>52</v>
      </c>
      <c r="DG41" s="51">
        <f t="shared" si="72"/>
        <v>0</v>
      </c>
      <c r="DH41" s="53">
        <f t="shared" si="73"/>
        <v>0</v>
      </c>
      <c r="DI41" s="50" t="s">
        <v>53</v>
      </c>
      <c r="DJ41" s="51">
        <f t="shared" si="74"/>
        <v>10</v>
      </c>
      <c r="DK41" s="52">
        <f t="shared" si="75"/>
        <v>0</v>
      </c>
      <c r="DL41" s="50" t="s">
        <v>55</v>
      </c>
      <c r="DM41" s="51">
        <f t="shared" si="76"/>
        <v>0</v>
      </c>
      <c r="DN41" s="53">
        <f t="shared" si="77"/>
        <v>0</v>
      </c>
      <c r="DO41" s="50" t="s">
        <v>58</v>
      </c>
      <c r="DP41" s="51">
        <f t="shared" si="78"/>
        <v>10</v>
      </c>
      <c r="DQ41" s="52">
        <f t="shared" si="79"/>
        <v>0</v>
      </c>
      <c r="DR41" s="50" t="s">
        <v>60</v>
      </c>
      <c r="DS41" s="51">
        <f t="shared" si="80"/>
        <v>0</v>
      </c>
      <c r="DT41" s="52">
        <f t="shared" si="81"/>
        <v>0</v>
      </c>
      <c r="DU41" s="50" t="s">
        <v>61</v>
      </c>
      <c r="DV41" s="51">
        <f t="shared" si="82"/>
        <v>10</v>
      </c>
      <c r="DW41" s="53">
        <f t="shared" si="83"/>
        <v>0</v>
      </c>
      <c r="DX41" s="50" t="s">
        <v>63</v>
      </c>
      <c r="DY41" s="51">
        <f t="shared" si="84"/>
        <v>0</v>
      </c>
      <c r="DZ41" s="52">
        <f t="shared" si="85"/>
        <v>0</v>
      </c>
      <c r="EA41" s="50" t="s">
        <v>66</v>
      </c>
      <c r="EB41" s="51">
        <f t="shared" si="86"/>
        <v>0</v>
      </c>
      <c r="EC41" s="52">
        <f t="shared" si="87"/>
        <v>0</v>
      </c>
      <c r="ED41" s="50" t="s">
        <v>68</v>
      </c>
      <c r="EE41" s="51">
        <f t="shared" si="88"/>
        <v>10</v>
      </c>
      <c r="EF41" s="53">
        <f t="shared" si="89"/>
        <v>0</v>
      </c>
      <c r="EG41" s="50" t="s">
        <v>69</v>
      </c>
      <c r="EH41" s="51">
        <f t="shared" si="90"/>
        <v>10</v>
      </c>
      <c r="EI41" s="52">
        <f t="shared" si="91"/>
        <v>0</v>
      </c>
      <c r="EJ41" s="50" t="s">
        <v>105</v>
      </c>
      <c r="EK41" s="51">
        <f t="shared" si="92"/>
        <v>0</v>
      </c>
      <c r="EL41" s="52">
        <f t="shared" si="93"/>
        <v>0</v>
      </c>
      <c r="EM41" s="50" t="s">
        <v>74</v>
      </c>
      <c r="EN41" s="51">
        <f t="shared" si="94"/>
        <v>0</v>
      </c>
      <c r="EO41" s="52">
        <f t="shared" si="95"/>
        <v>0</v>
      </c>
      <c r="EP41" s="50" t="s">
        <v>76</v>
      </c>
      <c r="EQ41" s="51">
        <f t="shared" si="96"/>
        <v>10</v>
      </c>
      <c r="ER41" s="52">
        <f t="shared" si="97"/>
        <v>0</v>
      </c>
      <c r="ES41" s="33" t="s">
        <v>45</v>
      </c>
      <c r="ET41" s="34">
        <f t="shared" si="98"/>
        <v>12</v>
      </c>
      <c r="EU41" s="35">
        <f t="shared" si="99"/>
        <v>0</v>
      </c>
      <c r="EV41" s="55" t="s">
        <v>49</v>
      </c>
      <c r="EW41" s="34">
        <f t="shared" si="100"/>
        <v>0</v>
      </c>
      <c r="EX41" s="35">
        <f t="shared" si="101"/>
        <v>0</v>
      </c>
      <c r="EY41" s="33" t="s">
        <v>53</v>
      </c>
      <c r="EZ41" s="34">
        <f t="shared" si="102"/>
        <v>0</v>
      </c>
      <c r="FA41" s="35">
        <f t="shared" si="103"/>
        <v>0</v>
      </c>
      <c r="FB41" s="33" t="s">
        <v>60</v>
      </c>
      <c r="FC41" s="34">
        <f t="shared" si="104"/>
        <v>0</v>
      </c>
      <c r="FD41" s="35">
        <f t="shared" si="105"/>
        <v>0</v>
      </c>
      <c r="FE41" s="33" t="s">
        <v>63</v>
      </c>
      <c r="FF41" s="34">
        <f t="shared" si="106"/>
        <v>0</v>
      </c>
      <c r="FG41" s="35">
        <f t="shared" si="107"/>
        <v>0</v>
      </c>
      <c r="FH41" s="33" t="s">
        <v>68</v>
      </c>
      <c r="FI41" s="34">
        <f t="shared" si="108"/>
        <v>12</v>
      </c>
      <c r="FJ41" s="35">
        <f t="shared" si="109"/>
        <v>0</v>
      </c>
      <c r="FK41" s="33" t="s">
        <v>69</v>
      </c>
      <c r="FL41" s="34">
        <f t="shared" si="110"/>
        <v>12</v>
      </c>
      <c r="FM41" s="35">
        <f t="shared" si="111"/>
        <v>0</v>
      </c>
      <c r="FN41" s="33" t="s">
        <v>76</v>
      </c>
      <c r="FO41" s="34">
        <f t="shared" si="112"/>
        <v>12</v>
      </c>
      <c r="FP41" s="35">
        <f t="shared" si="113"/>
        <v>0</v>
      </c>
      <c r="FQ41" s="60" t="s">
        <v>45</v>
      </c>
      <c r="FR41" s="61">
        <f t="shared" si="114"/>
        <v>15</v>
      </c>
      <c r="FS41" s="62">
        <f t="shared" si="115"/>
        <v>0</v>
      </c>
      <c r="FT41" s="63" t="s">
        <v>60</v>
      </c>
      <c r="FU41" s="61">
        <f t="shared" si="116"/>
        <v>0</v>
      </c>
      <c r="FV41" s="62">
        <f t="shared" si="117"/>
        <v>0</v>
      </c>
      <c r="FW41" s="63" t="s">
        <v>68</v>
      </c>
      <c r="FX41" s="61">
        <f t="shared" si="118"/>
        <v>15</v>
      </c>
      <c r="FY41" s="62">
        <f t="shared" si="119"/>
        <v>0</v>
      </c>
      <c r="FZ41" s="63" t="s">
        <v>69</v>
      </c>
      <c r="GA41" s="61">
        <f t="shared" si="120"/>
        <v>0</v>
      </c>
      <c r="GB41" s="62">
        <f t="shared" si="121"/>
        <v>0</v>
      </c>
      <c r="GC41" s="67" t="s">
        <v>60</v>
      </c>
      <c r="GD41" s="68">
        <f t="shared" si="122"/>
        <v>0</v>
      </c>
      <c r="GE41" s="69">
        <f t="shared" si="123"/>
        <v>0</v>
      </c>
      <c r="GF41" s="67" t="s">
        <v>69</v>
      </c>
      <c r="GG41" s="68">
        <f t="shared" si="124"/>
        <v>0</v>
      </c>
      <c r="GH41" s="69">
        <f t="shared" si="125"/>
        <v>0</v>
      </c>
      <c r="GI41" s="73" t="s">
        <v>69</v>
      </c>
      <c r="GJ41" s="74">
        <f t="shared" si="126"/>
        <v>0</v>
      </c>
      <c r="GK41" s="75">
        <f t="shared" si="127"/>
        <v>0</v>
      </c>
    </row>
    <row r="42" spans="1:193" ht="10.5" customHeight="1">
      <c r="A42" s="287" t="s">
        <v>181</v>
      </c>
      <c r="B42" s="286" t="s">
        <v>179</v>
      </c>
      <c r="C42" s="254" t="str">
        <f t="shared" si="0"/>
        <v>North Carolina</v>
      </c>
      <c r="D42" s="76">
        <f t="shared" si="1"/>
        <v>384</v>
      </c>
      <c r="E42" s="39" t="s">
        <v>45</v>
      </c>
      <c r="F42" s="40">
        <f t="shared" si="2"/>
        <v>8</v>
      </c>
      <c r="G42" s="41">
        <f t="shared" si="3"/>
        <v>0</v>
      </c>
      <c r="H42" s="39" t="s">
        <v>46</v>
      </c>
      <c r="I42" s="40">
        <f t="shared" si="4"/>
        <v>0</v>
      </c>
      <c r="J42" s="41">
        <f t="shared" si="5"/>
        <v>0</v>
      </c>
      <c r="K42" s="39" t="s">
        <v>85</v>
      </c>
      <c r="L42" s="40">
        <f t="shared" si="6"/>
        <v>0</v>
      </c>
      <c r="M42" s="41">
        <f t="shared" si="7"/>
        <v>0</v>
      </c>
      <c r="N42" s="39" t="s">
        <v>48</v>
      </c>
      <c r="O42" s="40">
        <f t="shared" si="8"/>
        <v>8</v>
      </c>
      <c r="P42" s="41">
        <f t="shared" si="9"/>
        <v>1</v>
      </c>
      <c r="Q42" s="39" t="s">
        <v>49</v>
      </c>
      <c r="R42" s="40">
        <f t="shared" si="10"/>
        <v>0</v>
      </c>
      <c r="S42" s="41">
        <f t="shared" si="11"/>
        <v>0</v>
      </c>
      <c r="T42" s="39" t="s">
        <v>50</v>
      </c>
      <c r="U42" s="40">
        <f t="shared" si="12"/>
        <v>8</v>
      </c>
      <c r="V42" s="41">
        <f t="shared" si="13"/>
        <v>0</v>
      </c>
      <c r="W42" s="39" t="s">
        <v>51</v>
      </c>
      <c r="X42" s="40">
        <f t="shared" si="14"/>
        <v>0</v>
      </c>
      <c r="Y42" s="41">
        <f t="shared" si="15"/>
        <v>0</v>
      </c>
      <c r="Z42" s="39" t="s">
        <v>52</v>
      </c>
      <c r="AA42" s="40">
        <f t="shared" si="16"/>
        <v>0</v>
      </c>
      <c r="AB42" s="41">
        <f t="shared" si="17"/>
        <v>0</v>
      </c>
      <c r="AC42" s="39" t="s">
        <v>53</v>
      </c>
      <c r="AD42" s="40">
        <f t="shared" si="18"/>
        <v>8</v>
      </c>
      <c r="AE42" s="41">
        <f t="shared" si="19"/>
        <v>0</v>
      </c>
      <c r="AF42" s="39" t="s">
        <v>54</v>
      </c>
      <c r="AG42" s="40">
        <f t="shared" si="20"/>
        <v>8</v>
      </c>
      <c r="AH42" s="41">
        <f t="shared" si="21"/>
        <v>8</v>
      </c>
      <c r="AI42" s="39" t="s">
        <v>55</v>
      </c>
      <c r="AJ42" s="40">
        <f t="shared" si="22"/>
        <v>0</v>
      </c>
      <c r="AK42" s="41">
        <f t="shared" si="23"/>
        <v>0</v>
      </c>
      <c r="AL42" s="39" t="s">
        <v>56</v>
      </c>
      <c r="AM42" s="40">
        <f t="shared" si="24"/>
        <v>8</v>
      </c>
      <c r="AN42" s="41">
        <f t="shared" si="25"/>
        <v>1</v>
      </c>
      <c r="AO42" s="39" t="s">
        <v>57</v>
      </c>
      <c r="AP42" s="40">
        <f t="shared" si="26"/>
        <v>8</v>
      </c>
      <c r="AQ42" s="41">
        <f t="shared" si="27"/>
        <v>3</v>
      </c>
      <c r="AR42" s="39" t="s">
        <v>58</v>
      </c>
      <c r="AS42" s="40">
        <f t="shared" si="28"/>
        <v>8</v>
      </c>
      <c r="AT42" s="41">
        <f t="shared" si="29"/>
        <v>0</v>
      </c>
      <c r="AU42" s="39" t="s">
        <v>59</v>
      </c>
      <c r="AV42" s="40">
        <f t="shared" si="30"/>
        <v>0</v>
      </c>
      <c r="AW42" s="41">
        <f t="shared" si="31"/>
        <v>0</v>
      </c>
      <c r="AX42" s="39" t="s">
        <v>60</v>
      </c>
      <c r="AY42" s="40">
        <f t="shared" si="32"/>
        <v>0</v>
      </c>
      <c r="AZ42" s="41">
        <f t="shared" si="33"/>
        <v>0</v>
      </c>
      <c r="BA42" s="39" t="s">
        <v>61</v>
      </c>
      <c r="BB42" s="40">
        <f t="shared" si="34"/>
        <v>8</v>
      </c>
      <c r="BC42" s="41">
        <f t="shared" si="35"/>
        <v>0</v>
      </c>
      <c r="BD42" s="39" t="s">
        <v>102</v>
      </c>
      <c r="BE42" s="40">
        <f t="shared" si="36"/>
        <v>0</v>
      </c>
      <c r="BF42" s="41">
        <f t="shared" si="37"/>
        <v>0</v>
      </c>
      <c r="BG42" s="39" t="s">
        <v>63</v>
      </c>
      <c r="BH42" s="40">
        <f t="shared" si="38"/>
        <v>8</v>
      </c>
      <c r="BI42" s="41">
        <f t="shared" si="39"/>
        <v>2</v>
      </c>
      <c r="BJ42" s="39" t="s">
        <v>64</v>
      </c>
      <c r="BK42" s="40">
        <f t="shared" si="40"/>
        <v>8</v>
      </c>
      <c r="BL42" s="41">
        <f t="shared" si="41"/>
        <v>1</v>
      </c>
      <c r="BM42" s="39" t="s">
        <v>65</v>
      </c>
      <c r="BN42" s="40">
        <f t="shared" si="42"/>
        <v>8</v>
      </c>
      <c r="BO42" s="41">
        <f t="shared" si="43"/>
        <v>3</v>
      </c>
      <c r="BP42" s="39" t="s">
        <v>66</v>
      </c>
      <c r="BQ42" s="40">
        <f t="shared" si="44"/>
        <v>8</v>
      </c>
      <c r="BR42" s="41">
        <f t="shared" si="45"/>
        <v>0</v>
      </c>
      <c r="BS42" s="39" t="s">
        <v>113</v>
      </c>
      <c r="BT42" s="40">
        <f t="shared" si="46"/>
        <v>8</v>
      </c>
      <c r="BU42" s="41">
        <f t="shared" si="47"/>
        <v>5</v>
      </c>
      <c r="BV42" s="39" t="s">
        <v>68</v>
      </c>
      <c r="BW42" s="40">
        <f t="shared" si="48"/>
        <v>8</v>
      </c>
      <c r="BX42" s="41">
        <f t="shared" si="49"/>
        <v>0</v>
      </c>
      <c r="BY42" s="39" t="s">
        <v>69</v>
      </c>
      <c r="BZ42" s="40">
        <f t="shared" si="50"/>
        <v>8</v>
      </c>
      <c r="CA42" s="41">
        <f t="shared" si="51"/>
        <v>0</v>
      </c>
      <c r="CB42" s="39" t="s">
        <v>70</v>
      </c>
      <c r="CC42" s="40">
        <f t="shared" si="52"/>
        <v>0</v>
      </c>
      <c r="CD42" s="41">
        <f t="shared" si="53"/>
        <v>0</v>
      </c>
      <c r="CE42" s="39" t="s">
        <v>71</v>
      </c>
      <c r="CF42" s="40">
        <f t="shared" si="54"/>
        <v>0</v>
      </c>
      <c r="CG42" s="41">
        <f t="shared" si="55"/>
        <v>0</v>
      </c>
      <c r="CH42" s="39" t="s">
        <v>94</v>
      </c>
      <c r="CI42" s="40">
        <f t="shared" si="56"/>
        <v>8</v>
      </c>
      <c r="CJ42" s="41">
        <f t="shared" si="57"/>
        <v>16</v>
      </c>
      <c r="CK42" s="39" t="s">
        <v>95</v>
      </c>
      <c r="CL42" s="40">
        <f t="shared" si="58"/>
        <v>0</v>
      </c>
      <c r="CM42" s="41">
        <f t="shared" si="59"/>
        <v>0</v>
      </c>
      <c r="CN42" s="39" t="s">
        <v>74</v>
      </c>
      <c r="CO42" s="40">
        <f t="shared" si="60"/>
        <v>8</v>
      </c>
      <c r="CP42" s="41">
        <f t="shared" si="61"/>
        <v>0</v>
      </c>
      <c r="CQ42" s="39" t="s">
        <v>104</v>
      </c>
      <c r="CR42" s="40">
        <f t="shared" si="62"/>
        <v>0</v>
      </c>
      <c r="CS42" s="41">
        <f t="shared" si="63"/>
        <v>0</v>
      </c>
      <c r="CT42" s="39" t="s">
        <v>76</v>
      </c>
      <c r="CU42" s="40">
        <f t="shared" si="64"/>
        <v>8</v>
      </c>
      <c r="CV42" s="44">
        <f t="shared" si="65"/>
        <v>0</v>
      </c>
      <c r="CW42" s="50" t="s">
        <v>45</v>
      </c>
      <c r="CX42" s="51">
        <f t="shared" si="66"/>
        <v>10</v>
      </c>
      <c r="CY42" s="52">
        <f t="shared" si="67"/>
        <v>0</v>
      </c>
      <c r="CZ42" s="50" t="s">
        <v>85</v>
      </c>
      <c r="DA42" s="51">
        <f t="shared" si="68"/>
        <v>0</v>
      </c>
      <c r="DB42" s="52">
        <f t="shared" si="69"/>
        <v>0</v>
      </c>
      <c r="DC42" s="50" t="s">
        <v>50</v>
      </c>
      <c r="DD42" s="51">
        <f t="shared" si="70"/>
        <v>10</v>
      </c>
      <c r="DE42" s="52">
        <f t="shared" si="71"/>
        <v>0</v>
      </c>
      <c r="DF42" s="50" t="s">
        <v>52</v>
      </c>
      <c r="DG42" s="51">
        <f t="shared" si="72"/>
        <v>0</v>
      </c>
      <c r="DH42" s="53">
        <f t="shared" si="73"/>
        <v>0</v>
      </c>
      <c r="DI42" s="50" t="s">
        <v>53</v>
      </c>
      <c r="DJ42" s="51">
        <f t="shared" si="74"/>
        <v>10</v>
      </c>
      <c r="DK42" s="52">
        <f t="shared" si="75"/>
        <v>0</v>
      </c>
      <c r="DL42" s="50" t="s">
        <v>56</v>
      </c>
      <c r="DM42" s="51">
        <f t="shared" si="76"/>
        <v>10</v>
      </c>
      <c r="DN42" s="53">
        <f t="shared" si="77"/>
        <v>1</v>
      </c>
      <c r="DO42" s="50" t="s">
        <v>58</v>
      </c>
      <c r="DP42" s="51">
        <f t="shared" si="78"/>
        <v>10</v>
      </c>
      <c r="DQ42" s="52">
        <f t="shared" si="79"/>
        <v>0</v>
      </c>
      <c r="DR42" s="50" t="s">
        <v>60</v>
      </c>
      <c r="DS42" s="51">
        <f t="shared" si="80"/>
        <v>0</v>
      </c>
      <c r="DT42" s="52">
        <f t="shared" si="81"/>
        <v>0</v>
      </c>
      <c r="DU42" s="50" t="s">
        <v>61</v>
      </c>
      <c r="DV42" s="51">
        <f t="shared" si="82"/>
        <v>10</v>
      </c>
      <c r="DW42" s="53">
        <f t="shared" si="83"/>
        <v>0</v>
      </c>
      <c r="DX42" s="50" t="s">
        <v>63</v>
      </c>
      <c r="DY42" s="51">
        <f t="shared" si="84"/>
        <v>0</v>
      </c>
      <c r="DZ42" s="52">
        <f t="shared" si="85"/>
        <v>0</v>
      </c>
      <c r="EA42" s="50" t="s">
        <v>66</v>
      </c>
      <c r="EB42" s="51">
        <f t="shared" si="86"/>
        <v>0</v>
      </c>
      <c r="EC42" s="52">
        <f t="shared" si="87"/>
        <v>0</v>
      </c>
      <c r="ED42" s="50" t="s">
        <v>68</v>
      </c>
      <c r="EE42" s="51">
        <f t="shared" si="88"/>
        <v>10</v>
      </c>
      <c r="EF42" s="53">
        <f t="shared" si="89"/>
        <v>0</v>
      </c>
      <c r="EG42" s="50" t="s">
        <v>69</v>
      </c>
      <c r="EH42" s="51">
        <f t="shared" si="90"/>
        <v>10</v>
      </c>
      <c r="EI42" s="52">
        <f t="shared" si="91"/>
        <v>0</v>
      </c>
      <c r="EJ42" s="50" t="s">
        <v>94</v>
      </c>
      <c r="EK42" s="51">
        <f t="shared" si="92"/>
        <v>10</v>
      </c>
      <c r="EL42" s="52">
        <f t="shared" si="93"/>
        <v>16</v>
      </c>
      <c r="EM42" s="50" t="s">
        <v>74</v>
      </c>
      <c r="EN42" s="51">
        <f t="shared" si="94"/>
        <v>0</v>
      </c>
      <c r="EO42" s="52">
        <f t="shared" si="95"/>
        <v>0</v>
      </c>
      <c r="EP42" s="50" t="s">
        <v>76</v>
      </c>
      <c r="EQ42" s="51">
        <f t="shared" si="96"/>
        <v>10</v>
      </c>
      <c r="ER42" s="52">
        <f t="shared" si="97"/>
        <v>0</v>
      </c>
      <c r="ES42" s="33" t="s">
        <v>45</v>
      </c>
      <c r="ET42" s="34">
        <f t="shared" si="98"/>
        <v>12</v>
      </c>
      <c r="EU42" s="35">
        <f t="shared" si="99"/>
        <v>0</v>
      </c>
      <c r="EV42" s="55" t="s">
        <v>50</v>
      </c>
      <c r="EW42" s="34">
        <f t="shared" si="100"/>
        <v>12</v>
      </c>
      <c r="EX42" s="35">
        <f t="shared" si="101"/>
        <v>0</v>
      </c>
      <c r="EY42" s="33" t="s">
        <v>53</v>
      </c>
      <c r="EZ42" s="34">
        <f t="shared" si="102"/>
        <v>0</v>
      </c>
      <c r="FA42" s="35">
        <f t="shared" si="103"/>
        <v>0</v>
      </c>
      <c r="FB42" s="33" t="s">
        <v>60</v>
      </c>
      <c r="FC42" s="34">
        <f t="shared" si="104"/>
        <v>0</v>
      </c>
      <c r="FD42" s="35">
        <f t="shared" si="105"/>
        <v>0</v>
      </c>
      <c r="FE42" s="33" t="s">
        <v>61</v>
      </c>
      <c r="FF42" s="34">
        <f t="shared" si="106"/>
        <v>12</v>
      </c>
      <c r="FG42" s="35">
        <f t="shared" si="107"/>
        <v>0</v>
      </c>
      <c r="FH42" s="33" t="s">
        <v>66</v>
      </c>
      <c r="FI42" s="34">
        <f t="shared" si="108"/>
        <v>0</v>
      </c>
      <c r="FJ42" s="35">
        <f t="shared" si="109"/>
        <v>0</v>
      </c>
      <c r="FK42" s="33" t="s">
        <v>69</v>
      </c>
      <c r="FL42" s="34">
        <f t="shared" si="110"/>
        <v>12</v>
      </c>
      <c r="FM42" s="35">
        <f t="shared" si="111"/>
        <v>0</v>
      </c>
      <c r="FN42" s="33" t="s">
        <v>76</v>
      </c>
      <c r="FO42" s="34">
        <f t="shared" si="112"/>
        <v>12</v>
      </c>
      <c r="FP42" s="35">
        <f t="shared" si="113"/>
        <v>0</v>
      </c>
      <c r="FQ42" s="60" t="s">
        <v>45</v>
      </c>
      <c r="FR42" s="61">
        <f t="shared" si="114"/>
        <v>15</v>
      </c>
      <c r="FS42" s="62">
        <f t="shared" si="115"/>
        <v>0</v>
      </c>
      <c r="FT42" s="63" t="s">
        <v>60</v>
      </c>
      <c r="FU42" s="61">
        <f t="shared" si="116"/>
        <v>0</v>
      </c>
      <c r="FV42" s="62">
        <f t="shared" si="117"/>
        <v>0</v>
      </c>
      <c r="FW42" s="63" t="s">
        <v>66</v>
      </c>
      <c r="FX42" s="61">
        <f t="shared" si="118"/>
        <v>0</v>
      </c>
      <c r="FY42" s="62">
        <f t="shared" si="119"/>
        <v>0</v>
      </c>
      <c r="FZ42" s="63" t="s">
        <v>69</v>
      </c>
      <c r="GA42" s="61">
        <f t="shared" si="120"/>
        <v>0</v>
      </c>
      <c r="GB42" s="62">
        <f t="shared" si="121"/>
        <v>0</v>
      </c>
      <c r="GC42" s="67" t="s">
        <v>60</v>
      </c>
      <c r="GD42" s="68">
        <f t="shared" si="122"/>
        <v>0</v>
      </c>
      <c r="GE42" s="69">
        <f t="shared" si="123"/>
        <v>0</v>
      </c>
      <c r="GF42" s="67" t="s">
        <v>69</v>
      </c>
      <c r="GG42" s="68">
        <f t="shared" si="124"/>
        <v>0</v>
      </c>
      <c r="GH42" s="69">
        <f t="shared" si="125"/>
        <v>0</v>
      </c>
      <c r="GI42" s="73" t="s">
        <v>69</v>
      </c>
      <c r="GJ42" s="74">
        <f t="shared" si="126"/>
        <v>0</v>
      </c>
      <c r="GK42" s="75">
        <f t="shared" si="127"/>
        <v>0</v>
      </c>
    </row>
    <row r="43" spans="1:193" ht="10.5" customHeight="1">
      <c r="A43" s="287" t="s">
        <v>153</v>
      </c>
      <c r="B43" s="286" t="s">
        <v>149</v>
      </c>
      <c r="C43" s="254" t="str">
        <f t="shared" si="0"/>
        <v>Ohio State</v>
      </c>
      <c r="D43" s="76">
        <f t="shared" si="1"/>
        <v>382</v>
      </c>
      <c r="E43" s="39" t="s">
        <v>45</v>
      </c>
      <c r="F43" s="40">
        <f t="shared" si="2"/>
        <v>8</v>
      </c>
      <c r="G43" s="41">
        <f t="shared" si="3"/>
        <v>0</v>
      </c>
      <c r="H43" s="39" t="s">
        <v>84</v>
      </c>
      <c r="I43" s="40">
        <f t="shared" si="4"/>
        <v>8</v>
      </c>
      <c r="J43" s="41">
        <f t="shared" si="5"/>
        <v>6</v>
      </c>
      <c r="K43" s="39" t="s">
        <v>85</v>
      </c>
      <c r="L43" s="40">
        <f t="shared" si="6"/>
        <v>0</v>
      </c>
      <c r="M43" s="41">
        <f t="shared" si="7"/>
        <v>0</v>
      </c>
      <c r="N43" s="39" t="s">
        <v>48</v>
      </c>
      <c r="O43" s="40">
        <f t="shared" si="8"/>
        <v>8</v>
      </c>
      <c r="P43" s="41">
        <f t="shared" si="9"/>
        <v>1</v>
      </c>
      <c r="Q43" s="39" t="s">
        <v>49</v>
      </c>
      <c r="R43" s="40">
        <f t="shared" si="10"/>
        <v>0</v>
      </c>
      <c r="S43" s="41">
        <f t="shared" si="11"/>
        <v>0</v>
      </c>
      <c r="T43" s="39" t="s">
        <v>50</v>
      </c>
      <c r="U43" s="40">
        <f t="shared" si="12"/>
        <v>8</v>
      </c>
      <c r="V43" s="41">
        <f t="shared" si="13"/>
        <v>0</v>
      </c>
      <c r="W43" s="39" t="s">
        <v>51</v>
      </c>
      <c r="X43" s="40">
        <f t="shared" si="14"/>
        <v>0</v>
      </c>
      <c r="Y43" s="41">
        <f t="shared" si="15"/>
        <v>0</v>
      </c>
      <c r="Z43" s="39" t="s">
        <v>52</v>
      </c>
      <c r="AA43" s="40">
        <f t="shared" si="16"/>
        <v>0</v>
      </c>
      <c r="AB43" s="41">
        <f t="shared" si="17"/>
        <v>0</v>
      </c>
      <c r="AC43" s="39" t="s">
        <v>53</v>
      </c>
      <c r="AD43" s="40">
        <f t="shared" si="18"/>
        <v>8</v>
      </c>
      <c r="AE43" s="41">
        <f t="shared" si="19"/>
        <v>0</v>
      </c>
      <c r="AF43" s="39" t="s">
        <v>89</v>
      </c>
      <c r="AG43" s="40">
        <f t="shared" si="20"/>
        <v>0</v>
      </c>
      <c r="AH43" s="41">
        <f t="shared" si="21"/>
        <v>0</v>
      </c>
      <c r="AI43" s="39" t="s">
        <v>90</v>
      </c>
      <c r="AJ43" s="40">
        <f t="shared" si="22"/>
        <v>8</v>
      </c>
      <c r="AK43" s="41">
        <f t="shared" si="23"/>
        <v>2</v>
      </c>
      <c r="AL43" s="39" t="s">
        <v>56</v>
      </c>
      <c r="AM43" s="40">
        <f t="shared" si="24"/>
        <v>8</v>
      </c>
      <c r="AN43" s="41">
        <f t="shared" si="25"/>
        <v>1</v>
      </c>
      <c r="AO43" s="39" t="s">
        <v>109</v>
      </c>
      <c r="AP43" s="40">
        <f t="shared" si="26"/>
        <v>0</v>
      </c>
      <c r="AQ43" s="41">
        <f t="shared" si="27"/>
        <v>0</v>
      </c>
      <c r="AR43" s="39" t="s">
        <v>58</v>
      </c>
      <c r="AS43" s="40">
        <f t="shared" si="28"/>
        <v>8</v>
      </c>
      <c r="AT43" s="41">
        <f t="shared" si="29"/>
        <v>0</v>
      </c>
      <c r="AU43" s="39" t="s">
        <v>77</v>
      </c>
      <c r="AV43" s="40">
        <f t="shared" si="30"/>
        <v>8</v>
      </c>
      <c r="AW43" s="41">
        <f t="shared" si="31"/>
        <v>5</v>
      </c>
      <c r="AX43" s="39" t="s">
        <v>60</v>
      </c>
      <c r="AY43" s="40">
        <f t="shared" si="32"/>
        <v>0</v>
      </c>
      <c r="AZ43" s="41">
        <f t="shared" si="33"/>
        <v>0</v>
      </c>
      <c r="BA43" s="39" t="s">
        <v>61</v>
      </c>
      <c r="BB43" s="40">
        <f t="shared" si="34"/>
        <v>8</v>
      </c>
      <c r="BC43" s="41">
        <f t="shared" si="35"/>
        <v>0</v>
      </c>
      <c r="BD43" s="39" t="s">
        <v>62</v>
      </c>
      <c r="BE43" s="40">
        <f t="shared" si="36"/>
        <v>8</v>
      </c>
      <c r="BF43" s="41">
        <f t="shared" si="37"/>
        <v>6</v>
      </c>
      <c r="BG43" s="39" t="s">
        <v>63</v>
      </c>
      <c r="BH43" s="40">
        <f t="shared" si="38"/>
        <v>8</v>
      </c>
      <c r="BI43" s="41">
        <f t="shared" si="39"/>
        <v>2</v>
      </c>
      <c r="BJ43" s="39" t="s">
        <v>64</v>
      </c>
      <c r="BK43" s="40">
        <f t="shared" si="40"/>
        <v>8</v>
      </c>
      <c r="BL43" s="41">
        <f t="shared" si="41"/>
        <v>1</v>
      </c>
      <c r="BM43" s="39" t="s">
        <v>65</v>
      </c>
      <c r="BN43" s="40">
        <f t="shared" si="42"/>
        <v>8</v>
      </c>
      <c r="BO43" s="41">
        <f t="shared" si="43"/>
        <v>3</v>
      </c>
      <c r="BP43" s="39" t="s">
        <v>66</v>
      </c>
      <c r="BQ43" s="40">
        <f t="shared" si="44"/>
        <v>8</v>
      </c>
      <c r="BR43" s="41">
        <f t="shared" si="45"/>
        <v>0</v>
      </c>
      <c r="BS43" s="39" t="s">
        <v>67</v>
      </c>
      <c r="BT43" s="40">
        <f t="shared" si="46"/>
        <v>0</v>
      </c>
      <c r="BU43" s="41">
        <f t="shared" si="47"/>
        <v>0</v>
      </c>
      <c r="BV43" s="39" t="s">
        <v>68</v>
      </c>
      <c r="BW43" s="40">
        <f t="shared" si="48"/>
        <v>8</v>
      </c>
      <c r="BX43" s="41">
        <f t="shared" si="49"/>
        <v>0</v>
      </c>
      <c r="BY43" s="39" t="s">
        <v>69</v>
      </c>
      <c r="BZ43" s="40">
        <f t="shared" si="50"/>
        <v>8</v>
      </c>
      <c r="CA43" s="41">
        <f t="shared" si="51"/>
        <v>0</v>
      </c>
      <c r="CB43" s="39" t="s">
        <v>92</v>
      </c>
      <c r="CC43" s="40">
        <f t="shared" si="52"/>
        <v>8</v>
      </c>
      <c r="CD43" s="41">
        <f t="shared" si="53"/>
        <v>6</v>
      </c>
      <c r="CE43" s="39" t="s">
        <v>71</v>
      </c>
      <c r="CF43" s="40">
        <f t="shared" si="54"/>
        <v>0</v>
      </c>
      <c r="CG43" s="41">
        <f t="shared" si="55"/>
        <v>0</v>
      </c>
      <c r="CH43" s="39" t="s">
        <v>72</v>
      </c>
      <c r="CI43" s="40">
        <f t="shared" si="56"/>
        <v>0</v>
      </c>
      <c r="CJ43" s="41">
        <f t="shared" si="57"/>
        <v>0</v>
      </c>
      <c r="CK43" s="39" t="s">
        <v>73</v>
      </c>
      <c r="CL43" s="40">
        <f t="shared" si="58"/>
        <v>8</v>
      </c>
      <c r="CM43" s="41">
        <f t="shared" si="59"/>
        <v>12</v>
      </c>
      <c r="CN43" s="39" t="s">
        <v>96</v>
      </c>
      <c r="CO43" s="40">
        <f t="shared" si="60"/>
        <v>0</v>
      </c>
      <c r="CP43" s="41">
        <f t="shared" si="61"/>
        <v>0</v>
      </c>
      <c r="CQ43" s="39" t="s">
        <v>104</v>
      </c>
      <c r="CR43" s="40">
        <f t="shared" si="62"/>
        <v>0</v>
      </c>
      <c r="CS43" s="41">
        <f t="shared" si="63"/>
        <v>0</v>
      </c>
      <c r="CT43" s="39" t="s">
        <v>76</v>
      </c>
      <c r="CU43" s="40">
        <f t="shared" si="64"/>
        <v>8</v>
      </c>
      <c r="CV43" s="44">
        <f t="shared" si="65"/>
        <v>0</v>
      </c>
      <c r="CW43" s="50" t="s">
        <v>45</v>
      </c>
      <c r="CX43" s="51">
        <f t="shared" si="66"/>
        <v>10</v>
      </c>
      <c r="CY43" s="52">
        <f t="shared" si="67"/>
        <v>0</v>
      </c>
      <c r="CZ43" s="50" t="s">
        <v>85</v>
      </c>
      <c r="DA43" s="51">
        <f t="shared" si="68"/>
        <v>0</v>
      </c>
      <c r="DB43" s="52">
        <f t="shared" si="69"/>
        <v>0</v>
      </c>
      <c r="DC43" s="50" t="s">
        <v>50</v>
      </c>
      <c r="DD43" s="51">
        <f t="shared" si="70"/>
        <v>10</v>
      </c>
      <c r="DE43" s="52">
        <f t="shared" si="71"/>
        <v>0</v>
      </c>
      <c r="DF43" s="50" t="s">
        <v>52</v>
      </c>
      <c r="DG43" s="51">
        <f t="shared" si="72"/>
        <v>0</v>
      </c>
      <c r="DH43" s="53">
        <f t="shared" si="73"/>
        <v>0</v>
      </c>
      <c r="DI43" s="50" t="s">
        <v>53</v>
      </c>
      <c r="DJ43" s="51">
        <f t="shared" si="74"/>
        <v>10</v>
      </c>
      <c r="DK43" s="52">
        <f t="shared" si="75"/>
        <v>0</v>
      </c>
      <c r="DL43" s="50" t="s">
        <v>90</v>
      </c>
      <c r="DM43" s="51">
        <f t="shared" si="76"/>
        <v>0</v>
      </c>
      <c r="DN43" s="53">
        <f t="shared" si="77"/>
        <v>0</v>
      </c>
      <c r="DO43" s="50" t="s">
        <v>58</v>
      </c>
      <c r="DP43" s="51">
        <f t="shared" si="78"/>
        <v>10</v>
      </c>
      <c r="DQ43" s="52">
        <f t="shared" si="79"/>
        <v>0</v>
      </c>
      <c r="DR43" s="50" t="s">
        <v>60</v>
      </c>
      <c r="DS43" s="51">
        <f t="shared" si="80"/>
        <v>0</v>
      </c>
      <c r="DT43" s="52">
        <f t="shared" si="81"/>
        <v>0</v>
      </c>
      <c r="DU43" s="50" t="s">
        <v>61</v>
      </c>
      <c r="DV43" s="51">
        <f t="shared" si="82"/>
        <v>10</v>
      </c>
      <c r="DW43" s="53">
        <f t="shared" si="83"/>
        <v>0</v>
      </c>
      <c r="DX43" s="50" t="s">
        <v>63</v>
      </c>
      <c r="DY43" s="51">
        <f t="shared" si="84"/>
        <v>0</v>
      </c>
      <c r="DZ43" s="52">
        <f t="shared" si="85"/>
        <v>0</v>
      </c>
      <c r="EA43" s="50" t="s">
        <v>66</v>
      </c>
      <c r="EB43" s="51">
        <f t="shared" si="86"/>
        <v>0</v>
      </c>
      <c r="EC43" s="52">
        <f t="shared" si="87"/>
        <v>0</v>
      </c>
      <c r="ED43" s="50" t="s">
        <v>68</v>
      </c>
      <c r="EE43" s="51">
        <f t="shared" si="88"/>
        <v>10</v>
      </c>
      <c r="EF43" s="53">
        <f t="shared" si="89"/>
        <v>0</v>
      </c>
      <c r="EG43" s="50" t="s">
        <v>69</v>
      </c>
      <c r="EH43" s="51">
        <f t="shared" si="90"/>
        <v>10</v>
      </c>
      <c r="EI43" s="52">
        <f t="shared" si="91"/>
        <v>0</v>
      </c>
      <c r="EJ43" s="50" t="s">
        <v>72</v>
      </c>
      <c r="EK43" s="51">
        <f t="shared" si="92"/>
        <v>0</v>
      </c>
      <c r="EL43" s="52">
        <f t="shared" si="93"/>
        <v>0</v>
      </c>
      <c r="EM43" s="50" t="s">
        <v>73</v>
      </c>
      <c r="EN43" s="51">
        <f t="shared" si="94"/>
        <v>10</v>
      </c>
      <c r="EO43" s="52">
        <f t="shared" si="95"/>
        <v>12</v>
      </c>
      <c r="EP43" s="50" t="s">
        <v>76</v>
      </c>
      <c r="EQ43" s="51">
        <f t="shared" si="96"/>
        <v>10</v>
      </c>
      <c r="ER43" s="52">
        <f t="shared" si="97"/>
        <v>0</v>
      </c>
      <c r="ES43" s="33" t="s">
        <v>45</v>
      </c>
      <c r="ET43" s="34">
        <f t="shared" si="98"/>
        <v>12</v>
      </c>
      <c r="EU43" s="35">
        <f t="shared" si="99"/>
        <v>0</v>
      </c>
      <c r="EV43" s="55" t="s">
        <v>50</v>
      </c>
      <c r="EW43" s="34">
        <f t="shared" si="100"/>
        <v>12</v>
      </c>
      <c r="EX43" s="35">
        <f t="shared" si="101"/>
        <v>0</v>
      </c>
      <c r="EY43" s="33" t="s">
        <v>90</v>
      </c>
      <c r="EZ43" s="34">
        <f t="shared" si="102"/>
        <v>0</v>
      </c>
      <c r="FA43" s="35">
        <f t="shared" si="103"/>
        <v>0</v>
      </c>
      <c r="FB43" s="33" t="s">
        <v>60</v>
      </c>
      <c r="FC43" s="34">
        <f t="shared" si="104"/>
        <v>0</v>
      </c>
      <c r="FD43" s="35">
        <f t="shared" si="105"/>
        <v>0</v>
      </c>
      <c r="FE43" s="33" t="s">
        <v>63</v>
      </c>
      <c r="FF43" s="34">
        <f t="shared" si="106"/>
        <v>0</v>
      </c>
      <c r="FG43" s="35">
        <f t="shared" si="107"/>
        <v>0</v>
      </c>
      <c r="FH43" s="33" t="s">
        <v>68</v>
      </c>
      <c r="FI43" s="34">
        <f t="shared" si="108"/>
        <v>12</v>
      </c>
      <c r="FJ43" s="35">
        <f t="shared" si="109"/>
        <v>0</v>
      </c>
      <c r="FK43" s="33" t="s">
        <v>69</v>
      </c>
      <c r="FL43" s="34">
        <f t="shared" si="110"/>
        <v>12</v>
      </c>
      <c r="FM43" s="35">
        <f t="shared" si="111"/>
        <v>0</v>
      </c>
      <c r="FN43" s="33" t="s">
        <v>76</v>
      </c>
      <c r="FO43" s="34">
        <f t="shared" si="112"/>
        <v>12</v>
      </c>
      <c r="FP43" s="35">
        <f t="shared" si="113"/>
        <v>0</v>
      </c>
      <c r="FQ43" s="60" t="s">
        <v>50</v>
      </c>
      <c r="FR43" s="61">
        <f t="shared" si="114"/>
        <v>0</v>
      </c>
      <c r="FS43" s="62">
        <f t="shared" si="115"/>
        <v>0</v>
      </c>
      <c r="FT43" s="63" t="s">
        <v>60</v>
      </c>
      <c r="FU43" s="61">
        <f t="shared" si="116"/>
        <v>0</v>
      </c>
      <c r="FV43" s="62">
        <f t="shared" si="117"/>
        <v>0</v>
      </c>
      <c r="FW43" s="63" t="s">
        <v>68</v>
      </c>
      <c r="FX43" s="61">
        <f t="shared" si="118"/>
        <v>15</v>
      </c>
      <c r="FY43" s="62">
        <f t="shared" si="119"/>
        <v>0</v>
      </c>
      <c r="FZ43" s="63" t="s">
        <v>69</v>
      </c>
      <c r="GA43" s="61">
        <f t="shared" si="120"/>
        <v>0</v>
      </c>
      <c r="GB43" s="62">
        <f t="shared" si="121"/>
        <v>0</v>
      </c>
      <c r="GC43" s="67" t="s">
        <v>60</v>
      </c>
      <c r="GD43" s="68">
        <f t="shared" si="122"/>
        <v>0</v>
      </c>
      <c r="GE43" s="69">
        <f t="shared" si="123"/>
        <v>0</v>
      </c>
      <c r="GF43" s="67" t="s">
        <v>68</v>
      </c>
      <c r="GG43" s="68">
        <f t="shared" si="124"/>
        <v>0</v>
      </c>
      <c r="GH43" s="69">
        <f t="shared" si="125"/>
        <v>0</v>
      </c>
      <c r="GI43" s="73" t="s">
        <v>68</v>
      </c>
      <c r="GJ43" s="74">
        <f t="shared" si="126"/>
        <v>0</v>
      </c>
      <c r="GK43" s="75">
        <f t="shared" si="127"/>
        <v>0</v>
      </c>
    </row>
    <row r="44" spans="1:193" ht="10.5" customHeight="1">
      <c r="A44" s="287" t="s">
        <v>174</v>
      </c>
      <c r="B44" s="286" t="s">
        <v>173</v>
      </c>
      <c r="C44" s="254" t="str">
        <f t="shared" si="0"/>
        <v>North Carolina</v>
      </c>
      <c r="D44" s="76">
        <f t="shared" si="1"/>
        <v>360</v>
      </c>
      <c r="E44" s="39" t="s">
        <v>45</v>
      </c>
      <c r="F44" s="40">
        <f t="shared" si="2"/>
        <v>8</v>
      </c>
      <c r="G44" s="41">
        <f t="shared" si="3"/>
        <v>0</v>
      </c>
      <c r="H44" s="39" t="s">
        <v>84</v>
      </c>
      <c r="I44" s="40">
        <f t="shared" si="4"/>
        <v>8</v>
      </c>
      <c r="J44" s="41">
        <f t="shared" si="5"/>
        <v>6</v>
      </c>
      <c r="K44" s="39" t="s">
        <v>85</v>
      </c>
      <c r="L44" s="40">
        <f t="shared" si="6"/>
        <v>0</v>
      </c>
      <c r="M44" s="41">
        <f t="shared" si="7"/>
        <v>0</v>
      </c>
      <c r="N44" s="39" t="s">
        <v>48</v>
      </c>
      <c r="O44" s="40">
        <f t="shared" si="8"/>
        <v>8</v>
      </c>
      <c r="P44" s="41">
        <f t="shared" si="9"/>
        <v>1</v>
      </c>
      <c r="Q44" s="39" t="s">
        <v>49</v>
      </c>
      <c r="R44" s="40">
        <f t="shared" si="10"/>
        <v>0</v>
      </c>
      <c r="S44" s="41">
        <f t="shared" si="11"/>
        <v>0</v>
      </c>
      <c r="T44" s="39" t="s">
        <v>50</v>
      </c>
      <c r="U44" s="40">
        <f t="shared" si="12"/>
        <v>8</v>
      </c>
      <c r="V44" s="41">
        <f t="shared" si="13"/>
        <v>0</v>
      </c>
      <c r="W44" s="39" t="s">
        <v>51</v>
      </c>
      <c r="X44" s="40">
        <f t="shared" si="14"/>
        <v>0</v>
      </c>
      <c r="Y44" s="41">
        <f t="shared" si="15"/>
        <v>0</v>
      </c>
      <c r="Z44" s="39" t="s">
        <v>52</v>
      </c>
      <c r="AA44" s="40">
        <f t="shared" si="16"/>
        <v>0</v>
      </c>
      <c r="AB44" s="41">
        <f t="shared" si="17"/>
        <v>0</v>
      </c>
      <c r="AC44" s="39" t="s">
        <v>53</v>
      </c>
      <c r="AD44" s="40">
        <f t="shared" si="18"/>
        <v>8</v>
      </c>
      <c r="AE44" s="41">
        <f t="shared" si="19"/>
        <v>0</v>
      </c>
      <c r="AF44" s="39" t="s">
        <v>89</v>
      </c>
      <c r="AG44" s="40">
        <f t="shared" si="20"/>
        <v>0</v>
      </c>
      <c r="AH44" s="41">
        <f t="shared" si="21"/>
        <v>0</v>
      </c>
      <c r="AI44" s="39" t="s">
        <v>55</v>
      </c>
      <c r="AJ44" s="40">
        <f t="shared" si="22"/>
        <v>0</v>
      </c>
      <c r="AK44" s="41">
        <f t="shared" si="23"/>
        <v>0</v>
      </c>
      <c r="AL44" s="39" t="s">
        <v>56</v>
      </c>
      <c r="AM44" s="40">
        <f t="shared" si="24"/>
        <v>8</v>
      </c>
      <c r="AN44" s="41">
        <f t="shared" si="25"/>
        <v>1</v>
      </c>
      <c r="AO44" s="39" t="s">
        <v>57</v>
      </c>
      <c r="AP44" s="40">
        <f t="shared" si="26"/>
        <v>8</v>
      </c>
      <c r="AQ44" s="41">
        <f t="shared" si="27"/>
        <v>3</v>
      </c>
      <c r="AR44" s="39" t="s">
        <v>58</v>
      </c>
      <c r="AS44" s="40">
        <f t="shared" si="28"/>
        <v>8</v>
      </c>
      <c r="AT44" s="41">
        <f t="shared" si="29"/>
        <v>0</v>
      </c>
      <c r="AU44" s="39" t="s">
        <v>77</v>
      </c>
      <c r="AV44" s="40">
        <f t="shared" si="30"/>
        <v>8</v>
      </c>
      <c r="AW44" s="41">
        <f t="shared" si="31"/>
        <v>5</v>
      </c>
      <c r="AX44" s="39" t="s">
        <v>60</v>
      </c>
      <c r="AY44" s="40">
        <f t="shared" si="32"/>
        <v>0</v>
      </c>
      <c r="AZ44" s="41">
        <f t="shared" si="33"/>
        <v>0</v>
      </c>
      <c r="BA44" s="39" t="s">
        <v>61</v>
      </c>
      <c r="BB44" s="40">
        <f t="shared" si="34"/>
        <v>8</v>
      </c>
      <c r="BC44" s="41">
        <f t="shared" si="35"/>
        <v>0</v>
      </c>
      <c r="BD44" s="39" t="s">
        <v>62</v>
      </c>
      <c r="BE44" s="40">
        <f t="shared" si="36"/>
        <v>8</v>
      </c>
      <c r="BF44" s="41">
        <f t="shared" si="37"/>
        <v>6</v>
      </c>
      <c r="BG44" s="39" t="s">
        <v>63</v>
      </c>
      <c r="BH44" s="40">
        <f t="shared" si="38"/>
        <v>8</v>
      </c>
      <c r="BI44" s="41">
        <f t="shared" si="39"/>
        <v>2</v>
      </c>
      <c r="BJ44" s="39" t="s">
        <v>110</v>
      </c>
      <c r="BK44" s="40">
        <f t="shared" si="40"/>
        <v>0</v>
      </c>
      <c r="BL44" s="41">
        <f t="shared" si="41"/>
        <v>0</v>
      </c>
      <c r="BM44" s="39" t="s">
        <v>65</v>
      </c>
      <c r="BN44" s="40">
        <f t="shared" si="42"/>
        <v>8</v>
      </c>
      <c r="BO44" s="41">
        <f t="shared" si="43"/>
        <v>3</v>
      </c>
      <c r="BP44" s="39" t="s">
        <v>66</v>
      </c>
      <c r="BQ44" s="40">
        <f t="shared" si="44"/>
        <v>8</v>
      </c>
      <c r="BR44" s="41">
        <f t="shared" si="45"/>
        <v>0</v>
      </c>
      <c r="BS44" s="39" t="s">
        <v>67</v>
      </c>
      <c r="BT44" s="40">
        <f t="shared" si="46"/>
        <v>0</v>
      </c>
      <c r="BU44" s="41">
        <f t="shared" si="47"/>
        <v>0</v>
      </c>
      <c r="BV44" s="39" t="s">
        <v>68</v>
      </c>
      <c r="BW44" s="40">
        <f t="shared" si="48"/>
        <v>8</v>
      </c>
      <c r="BX44" s="41">
        <f t="shared" si="49"/>
        <v>0</v>
      </c>
      <c r="BY44" s="39" t="s">
        <v>69</v>
      </c>
      <c r="BZ44" s="40">
        <f t="shared" si="50"/>
        <v>8</v>
      </c>
      <c r="CA44" s="41">
        <f t="shared" si="51"/>
        <v>0</v>
      </c>
      <c r="CB44" s="39" t="s">
        <v>92</v>
      </c>
      <c r="CC44" s="40">
        <f t="shared" si="52"/>
        <v>8</v>
      </c>
      <c r="CD44" s="41">
        <f t="shared" si="53"/>
        <v>6</v>
      </c>
      <c r="CE44" s="39" t="s">
        <v>71</v>
      </c>
      <c r="CF44" s="40">
        <f t="shared" si="54"/>
        <v>0</v>
      </c>
      <c r="CG44" s="41">
        <f t="shared" si="55"/>
        <v>0</v>
      </c>
      <c r="CH44" s="39" t="s">
        <v>72</v>
      </c>
      <c r="CI44" s="40">
        <f t="shared" si="56"/>
        <v>0</v>
      </c>
      <c r="CJ44" s="41">
        <f t="shared" si="57"/>
        <v>0</v>
      </c>
      <c r="CK44" s="39" t="s">
        <v>95</v>
      </c>
      <c r="CL44" s="40">
        <f t="shared" si="58"/>
        <v>0</v>
      </c>
      <c r="CM44" s="41">
        <f t="shared" si="59"/>
        <v>0</v>
      </c>
      <c r="CN44" s="39" t="s">
        <v>74</v>
      </c>
      <c r="CO44" s="40">
        <f t="shared" si="60"/>
        <v>8</v>
      </c>
      <c r="CP44" s="41">
        <f t="shared" si="61"/>
        <v>0</v>
      </c>
      <c r="CQ44" s="39" t="s">
        <v>75</v>
      </c>
      <c r="CR44" s="40">
        <f t="shared" si="62"/>
        <v>8</v>
      </c>
      <c r="CS44" s="41">
        <f t="shared" si="63"/>
        <v>10</v>
      </c>
      <c r="CT44" s="39" t="s">
        <v>76</v>
      </c>
      <c r="CU44" s="40">
        <f t="shared" si="64"/>
        <v>8</v>
      </c>
      <c r="CV44" s="44">
        <f t="shared" si="65"/>
        <v>0</v>
      </c>
      <c r="CW44" s="50" t="s">
        <v>45</v>
      </c>
      <c r="CX44" s="51">
        <f t="shared" si="66"/>
        <v>10</v>
      </c>
      <c r="CY44" s="52">
        <f t="shared" si="67"/>
        <v>0</v>
      </c>
      <c r="CZ44" s="50" t="s">
        <v>85</v>
      </c>
      <c r="DA44" s="51">
        <f t="shared" si="68"/>
        <v>0</v>
      </c>
      <c r="DB44" s="52">
        <f t="shared" si="69"/>
        <v>0</v>
      </c>
      <c r="DC44" s="50" t="s">
        <v>50</v>
      </c>
      <c r="DD44" s="51">
        <f t="shared" si="70"/>
        <v>10</v>
      </c>
      <c r="DE44" s="52">
        <f t="shared" si="71"/>
        <v>0</v>
      </c>
      <c r="DF44" s="50" t="s">
        <v>52</v>
      </c>
      <c r="DG44" s="51">
        <f t="shared" si="72"/>
        <v>0</v>
      </c>
      <c r="DH44" s="53">
        <f t="shared" si="73"/>
        <v>0</v>
      </c>
      <c r="DI44" s="50" t="s">
        <v>53</v>
      </c>
      <c r="DJ44" s="51">
        <f t="shared" si="74"/>
        <v>10</v>
      </c>
      <c r="DK44" s="52">
        <f t="shared" si="75"/>
        <v>0</v>
      </c>
      <c r="DL44" s="50" t="s">
        <v>56</v>
      </c>
      <c r="DM44" s="51">
        <f t="shared" si="76"/>
        <v>10</v>
      </c>
      <c r="DN44" s="53">
        <f t="shared" si="77"/>
        <v>1</v>
      </c>
      <c r="DO44" s="50" t="s">
        <v>58</v>
      </c>
      <c r="DP44" s="51">
        <f t="shared" si="78"/>
        <v>10</v>
      </c>
      <c r="DQ44" s="52">
        <f t="shared" si="79"/>
        <v>0</v>
      </c>
      <c r="DR44" s="50" t="s">
        <v>60</v>
      </c>
      <c r="DS44" s="51">
        <f t="shared" si="80"/>
        <v>0</v>
      </c>
      <c r="DT44" s="52">
        <f t="shared" si="81"/>
        <v>0</v>
      </c>
      <c r="DU44" s="50" t="s">
        <v>62</v>
      </c>
      <c r="DV44" s="51">
        <f t="shared" si="82"/>
        <v>0</v>
      </c>
      <c r="DW44" s="53">
        <f t="shared" si="83"/>
        <v>0</v>
      </c>
      <c r="DX44" s="50" t="s">
        <v>63</v>
      </c>
      <c r="DY44" s="51">
        <f t="shared" si="84"/>
        <v>0</v>
      </c>
      <c r="DZ44" s="52">
        <f t="shared" si="85"/>
        <v>0</v>
      </c>
      <c r="EA44" s="50" t="s">
        <v>66</v>
      </c>
      <c r="EB44" s="51">
        <f t="shared" si="86"/>
        <v>0</v>
      </c>
      <c r="EC44" s="52">
        <f t="shared" si="87"/>
        <v>0</v>
      </c>
      <c r="ED44" s="50" t="s">
        <v>68</v>
      </c>
      <c r="EE44" s="51">
        <f t="shared" si="88"/>
        <v>10</v>
      </c>
      <c r="EF44" s="53">
        <f t="shared" si="89"/>
        <v>0</v>
      </c>
      <c r="EG44" s="50" t="s">
        <v>69</v>
      </c>
      <c r="EH44" s="51">
        <f t="shared" si="90"/>
        <v>10</v>
      </c>
      <c r="EI44" s="52">
        <f t="shared" si="91"/>
        <v>0</v>
      </c>
      <c r="EJ44" s="50" t="s">
        <v>72</v>
      </c>
      <c r="EK44" s="51">
        <f t="shared" si="92"/>
        <v>0</v>
      </c>
      <c r="EL44" s="52">
        <f t="shared" si="93"/>
        <v>0</v>
      </c>
      <c r="EM44" s="50" t="s">
        <v>95</v>
      </c>
      <c r="EN44" s="51">
        <f t="shared" si="94"/>
        <v>0</v>
      </c>
      <c r="EO44" s="52">
        <f t="shared" si="95"/>
        <v>0</v>
      </c>
      <c r="EP44" s="50" t="s">
        <v>76</v>
      </c>
      <c r="EQ44" s="51">
        <f t="shared" si="96"/>
        <v>10</v>
      </c>
      <c r="ER44" s="52">
        <f t="shared" si="97"/>
        <v>0</v>
      </c>
      <c r="ES44" s="33" t="s">
        <v>45</v>
      </c>
      <c r="ET44" s="34">
        <f t="shared" si="98"/>
        <v>12</v>
      </c>
      <c r="EU44" s="35">
        <f t="shared" si="99"/>
        <v>0</v>
      </c>
      <c r="EV44" s="55" t="s">
        <v>52</v>
      </c>
      <c r="EW44" s="34">
        <f t="shared" si="100"/>
        <v>0</v>
      </c>
      <c r="EX44" s="35">
        <f t="shared" si="101"/>
        <v>0</v>
      </c>
      <c r="EY44" s="33" t="s">
        <v>53</v>
      </c>
      <c r="EZ44" s="34">
        <f t="shared" si="102"/>
        <v>0</v>
      </c>
      <c r="FA44" s="35">
        <f t="shared" si="103"/>
        <v>0</v>
      </c>
      <c r="FB44" s="33" t="s">
        <v>60</v>
      </c>
      <c r="FC44" s="34">
        <f t="shared" si="104"/>
        <v>0</v>
      </c>
      <c r="FD44" s="35">
        <f t="shared" si="105"/>
        <v>0</v>
      </c>
      <c r="FE44" s="33" t="s">
        <v>63</v>
      </c>
      <c r="FF44" s="34">
        <f t="shared" si="106"/>
        <v>0</v>
      </c>
      <c r="FG44" s="35">
        <f t="shared" si="107"/>
        <v>0</v>
      </c>
      <c r="FH44" s="33" t="s">
        <v>66</v>
      </c>
      <c r="FI44" s="34">
        <f t="shared" si="108"/>
        <v>0</v>
      </c>
      <c r="FJ44" s="35">
        <f t="shared" si="109"/>
        <v>0</v>
      </c>
      <c r="FK44" s="33" t="s">
        <v>69</v>
      </c>
      <c r="FL44" s="34">
        <f t="shared" si="110"/>
        <v>12</v>
      </c>
      <c r="FM44" s="35">
        <f t="shared" si="111"/>
        <v>0</v>
      </c>
      <c r="FN44" s="33" t="s">
        <v>76</v>
      </c>
      <c r="FO44" s="34">
        <f t="shared" si="112"/>
        <v>12</v>
      </c>
      <c r="FP44" s="35">
        <f t="shared" si="113"/>
        <v>0</v>
      </c>
      <c r="FQ44" s="60" t="s">
        <v>45</v>
      </c>
      <c r="FR44" s="61">
        <f t="shared" si="114"/>
        <v>15</v>
      </c>
      <c r="FS44" s="62">
        <f t="shared" si="115"/>
        <v>0</v>
      </c>
      <c r="FT44" s="63" t="s">
        <v>60</v>
      </c>
      <c r="FU44" s="61">
        <f t="shared" si="116"/>
        <v>0</v>
      </c>
      <c r="FV44" s="62">
        <f t="shared" si="117"/>
        <v>0</v>
      </c>
      <c r="FW44" s="63" t="s">
        <v>66</v>
      </c>
      <c r="FX44" s="61">
        <f t="shared" si="118"/>
        <v>0</v>
      </c>
      <c r="FY44" s="62">
        <f t="shared" si="119"/>
        <v>0</v>
      </c>
      <c r="FZ44" s="63" t="s">
        <v>69</v>
      </c>
      <c r="GA44" s="61">
        <f t="shared" si="120"/>
        <v>0</v>
      </c>
      <c r="GB44" s="62">
        <f t="shared" si="121"/>
        <v>0</v>
      </c>
      <c r="GC44" s="67" t="s">
        <v>45</v>
      </c>
      <c r="GD44" s="68">
        <f t="shared" si="122"/>
        <v>25</v>
      </c>
      <c r="GE44" s="69">
        <f t="shared" si="123"/>
        <v>0</v>
      </c>
      <c r="GF44" s="67" t="s">
        <v>69</v>
      </c>
      <c r="GG44" s="68">
        <f t="shared" si="124"/>
        <v>0</v>
      </c>
      <c r="GH44" s="69">
        <f t="shared" si="125"/>
        <v>0</v>
      </c>
      <c r="GI44" s="73" t="s">
        <v>69</v>
      </c>
      <c r="GJ44" s="74">
        <f t="shared" si="126"/>
        <v>0</v>
      </c>
      <c r="GK44" s="75">
        <f t="shared" si="127"/>
        <v>0</v>
      </c>
    </row>
    <row r="45" spans="1:193" ht="10.5" customHeight="1">
      <c r="A45" s="287" t="s">
        <v>239</v>
      </c>
      <c r="B45" s="286" t="s">
        <v>83</v>
      </c>
      <c r="C45" s="254" t="str">
        <f t="shared" si="0"/>
        <v>Baylor</v>
      </c>
      <c r="D45" s="76">
        <f t="shared" si="1"/>
        <v>353</v>
      </c>
      <c r="E45" s="39" t="s">
        <v>45</v>
      </c>
      <c r="F45" s="40">
        <f t="shared" si="2"/>
        <v>8</v>
      </c>
      <c r="G45" s="41">
        <f t="shared" si="3"/>
        <v>0</v>
      </c>
      <c r="H45" s="39" t="s">
        <v>84</v>
      </c>
      <c r="I45" s="40">
        <f t="shared" si="4"/>
        <v>8</v>
      </c>
      <c r="J45" s="41">
        <f t="shared" si="5"/>
        <v>6</v>
      </c>
      <c r="K45" s="39" t="s">
        <v>85</v>
      </c>
      <c r="L45" s="40">
        <f t="shared" si="6"/>
        <v>0</v>
      </c>
      <c r="M45" s="41">
        <f t="shared" si="7"/>
        <v>0</v>
      </c>
      <c r="N45" s="39" t="s">
        <v>86</v>
      </c>
      <c r="O45" s="40">
        <f t="shared" si="8"/>
        <v>0</v>
      </c>
      <c r="P45" s="41">
        <f t="shared" si="9"/>
        <v>0</v>
      </c>
      <c r="Q45" s="39" t="s">
        <v>49</v>
      </c>
      <c r="R45" s="40">
        <f t="shared" si="10"/>
        <v>0</v>
      </c>
      <c r="S45" s="41">
        <f t="shared" si="11"/>
        <v>0</v>
      </c>
      <c r="T45" s="39" t="s">
        <v>50</v>
      </c>
      <c r="U45" s="40">
        <f t="shared" si="12"/>
        <v>8</v>
      </c>
      <c r="V45" s="41">
        <f t="shared" si="13"/>
        <v>0</v>
      </c>
      <c r="W45" s="39" t="s">
        <v>51</v>
      </c>
      <c r="X45" s="40">
        <f t="shared" si="14"/>
        <v>0</v>
      </c>
      <c r="Y45" s="41">
        <f t="shared" si="15"/>
        <v>0</v>
      </c>
      <c r="Z45" s="39" t="s">
        <v>52</v>
      </c>
      <c r="AA45" s="40">
        <f t="shared" si="16"/>
        <v>0</v>
      </c>
      <c r="AB45" s="41">
        <f t="shared" si="17"/>
        <v>0</v>
      </c>
      <c r="AC45" s="39" t="s">
        <v>53</v>
      </c>
      <c r="AD45" s="40">
        <f t="shared" si="18"/>
        <v>8</v>
      </c>
      <c r="AE45" s="41">
        <f t="shared" si="19"/>
        <v>0</v>
      </c>
      <c r="AF45" s="39" t="s">
        <v>89</v>
      </c>
      <c r="AG45" s="40">
        <f t="shared" si="20"/>
        <v>0</v>
      </c>
      <c r="AH45" s="41">
        <f t="shared" si="21"/>
        <v>0</v>
      </c>
      <c r="AI45" s="39" t="s">
        <v>90</v>
      </c>
      <c r="AJ45" s="40">
        <f t="shared" si="22"/>
        <v>8</v>
      </c>
      <c r="AK45" s="41">
        <f t="shared" si="23"/>
        <v>2</v>
      </c>
      <c r="AL45" s="39" t="s">
        <v>56</v>
      </c>
      <c r="AM45" s="40">
        <f t="shared" si="24"/>
        <v>8</v>
      </c>
      <c r="AN45" s="41">
        <f t="shared" si="25"/>
        <v>1</v>
      </c>
      <c r="AO45" s="39" t="s">
        <v>109</v>
      </c>
      <c r="AP45" s="40">
        <f t="shared" si="26"/>
        <v>0</v>
      </c>
      <c r="AQ45" s="41">
        <f t="shared" si="27"/>
        <v>0</v>
      </c>
      <c r="AR45" s="39" t="s">
        <v>58</v>
      </c>
      <c r="AS45" s="40">
        <f t="shared" si="28"/>
        <v>8</v>
      </c>
      <c r="AT45" s="41">
        <f t="shared" si="29"/>
        <v>0</v>
      </c>
      <c r="AU45" s="39" t="s">
        <v>59</v>
      </c>
      <c r="AV45" s="40">
        <f t="shared" si="30"/>
        <v>0</v>
      </c>
      <c r="AW45" s="41">
        <f t="shared" si="31"/>
        <v>0</v>
      </c>
      <c r="AX45" s="39" t="s">
        <v>60</v>
      </c>
      <c r="AY45" s="40">
        <f t="shared" si="32"/>
        <v>0</v>
      </c>
      <c r="AZ45" s="41">
        <f t="shared" si="33"/>
        <v>0</v>
      </c>
      <c r="BA45" s="39" t="s">
        <v>61</v>
      </c>
      <c r="BB45" s="40">
        <f t="shared" si="34"/>
        <v>8</v>
      </c>
      <c r="BC45" s="41">
        <f t="shared" si="35"/>
        <v>0</v>
      </c>
      <c r="BD45" s="39" t="s">
        <v>62</v>
      </c>
      <c r="BE45" s="40">
        <f t="shared" si="36"/>
        <v>8</v>
      </c>
      <c r="BF45" s="41">
        <f t="shared" si="37"/>
        <v>6</v>
      </c>
      <c r="BG45" s="39" t="s">
        <v>91</v>
      </c>
      <c r="BH45" s="40">
        <f t="shared" si="38"/>
        <v>0</v>
      </c>
      <c r="BI45" s="41">
        <f t="shared" si="39"/>
        <v>0</v>
      </c>
      <c r="BJ45" s="39" t="s">
        <v>64</v>
      </c>
      <c r="BK45" s="40">
        <f t="shared" si="40"/>
        <v>8</v>
      </c>
      <c r="BL45" s="41">
        <f t="shared" si="41"/>
        <v>1</v>
      </c>
      <c r="BM45" s="39" t="s">
        <v>65</v>
      </c>
      <c r="BN45" s="40">
        <f t="shared" si="42"/>
        <v>8</v>
      </c>
      <c r="BO45" s="41">
        <f t="shared" si="43"/>
        <v>3</v>
      </c>
      <c r="BP45" s="39" t="s">
        <v>66</v>
      </c>
      <c r="BQ45" s="40">
        <f t="shared" si="44"/>
        <v>8</v>
      </c>
      <c r="BR45" s="41">
        <f t="shared" si="45"/>
        <v>0</v>
      </c>
      <c r="BS45" s="39" t="s">
        <v>67</v>
      </c>
      <c r="BT45" s="40">
        <f t="shared" si="46"/>
        <v>0</v>
      </c>
      <c r="BU45" s="41">
        <f t="shared" si="47"/>
        <v>0</v>
      </c>
      <c r="BV45" s="39" t="s">
        <v>68</v>
      </c>
      <c r="BW45" s="40">
        <f t="shared" si="48"/>
        <v>8</v>
      </c>
      <c r="BX45" s="41">
        <f t="shared" si="49"/>
        <v>0</v>
      </c>
      <c r="BY45" s="39" t="s">
        <v>69</v>
      </c>
      <c r="BZ45" s="40">
        <f t="shared" si="50"/>
        <v>8</v>
      </c>
      <c r="CA45" s="41">
        <f t="shared" si="51"/>
        <v>0</v>
      </c>
      <c r="CB45" s="39" t="s">
        <v>92</v>
      </c>
      <c r="CC45" s="40">
        <f t="shared" si="52"/>
        <v>8</v>
      </c>
      <c r="CD45" s="41">
        <f t="shared" si="53"/>
        <v>6</v>
      </c>
      <c r="CE45" s="39" t="s">
        <v>93</v>
      </c>
      <c r="CF45" s="40">
        <f t="shared" si="54"/>
        <v>8</v>
      </c>
      <c r="CG45" s="41">
        <f t="shared" si="55"/>
        <v>14</v>
      </c>
      <c r="CH45" s="39" t="s">
        <v>72</v>
      </c>
      <c r="CI45" s="40">
        <f t="shared" si="56"/>
        <v>0</v>
      </c>
      <c r="CJ45" s="41">
        <f t="shared" si="57"/>
        <v>0</v>
      </c>
      <c r="CK45" s="39" t="s">
        <v>95</v>
      </c>
      <c r="CL45" s="40">
        <f t="shared" si="58"/>
        <v>0</v>
      </c>
      <c r="CM45" s="41">
        <f t="shared" si="59"/>
        <v>0</v>
      </c>
      <c r="CN45" s="39" t="s">
        <v>96</v>
      </c>
      <c r="CO45" s="40">
        <f t="shared" si="60"/>
        <v>0</v>
      </c>
      <c r="CP45" s="41">
        <f t="shared" si="61"/>
        <v>0</v>
      </c>
      <c r="CQ45" s="39" t="s">
        <v>75</v>
      </c>
      <c r="CR45" s="40">
        <f t="shared" si="62"/>
        <v>8</v>
      </c>
      <c r="CS45" s="41">
        <f t="shared" si="63"/>
        <v>10</v>
      </c>
      <c r="CT45" s="39" t="s">
        <v>76</v>
      </c>
      <c r="CU45" s="40">
        <f t="shared" si="64"/>
        <v>8</v>
      </c>
      <c r="CV45" s="44">
        <f t="shared" si="65"/>
        <v>0</v>
      </c>
      <c r="CW45" s="50" t="s">
        <v>45</v>
      </c>
      <c r="CX45" s="51">
        <f t="shared" si="66"/>
        <v>10</v>
      </c>
      <c r="CY45" s="52">
        <f t="shared" si="67"/>
        <v>0</v>
      </c>
      <c r="CZ45" s="50" t="s">
        <v>85</v>
      </c>
      <c r="DA45" s="51">
        <f t="shared" si="68"/>
        <v>0</v>
      </c>
      <c r="DB45" s="52">
        <f t="shared" si="69"/>
        <v>0</v>
      </c>
      <c r="DC45" s="50" t="s">
        <v>50</v>
      </c>
      <c r="DD45" s="51">
        <f t="shared" si="70"/>
        <v>10</v>
      </c>
      <c r="DE45" s="52">
        <f t="shared" si="71"/>
        <v>0</v>
      </c>
      <c r="DF45" s="50" t="s">
        <v>52</v>
      </c>
      <c r="DG45" s="51">
        <f t="shared" si="72"/>
        <v>0</v>
      </c>
      <c r="DH45" s="53">
        <f t="shared" si="73"/>
        <v>0</v>
      </c>
      <c r="DI45" s="50" t="s">
        <v>53</v>
      </c>
      <c r="DJ45" s="51">
        <f t="shared" si="74"/>
        <v>10</v>
      </c>
      <c r="DK45" s="52">
        <f t="shared" si="75"/>
        <v>0</v>
      </c>
      <c r="DL45" s="50" t="s">
        <v>90</v>
      </c>
      <c r="DM45" s="51">
        <f t="shared" si="76"/>
        <v>0</v>
      </c>
      <c r="DN45" s="53">
        <f t="shared" si="77"/>
        <v>0</v>
      </c>
      <c r="DO45" s="50" t="s">
        <v>58</v>
      </c>
      <c r="DP45" s="51">
        <f t="shared" si="78"/>
        <v>10</v>
      </c>
      <c r="DQ45" s="52">
        <f t="shared" si="79"/>
        <v>0</v>
      </c>
      <c r="DR45" s="50" t="s">
        <v>60</v>
      </c>
      <c r="DS45" s="51">
        <f t="shared" si="80"/>
        <v>0</v>
      </c>
      <c r="DT45" s="52">
        <f t="shared" si="81"/>
        <v>0</v>
      </c>
      <c r="DU45" s="50" t="s">
        <v>61</v>
      </c>
      <c r="DV45" s="51">
        <f t="shared" si="82"/>
        <v>10</v>
      </c>
      <c r="DW45" s="53">
        <f t="shared" si="83"/>
        <v>0</v>
      </c>
      <c r="DX45" s="50" t="s">
        <v>64</v>
      </c>
      <c r="DY45" s="51">
        <f t="shared" si="84"/>
        <v>10</v>
      </c>
      <c r="DZ45" s="52">
        <f t="shared" si="85"/>
        <v>2</v>
      </c>
      <c r="EA45" s="50" t="s">
        <v>66</v>
      </c>
      <c r="EB45" s="51">
        <f t="shared" si="86"/>
        <v>0</v>
      </c>
      <c r="EC45" s="52">
        <f t="shared" si="87"/>
        <v>0</v>
      </c>
      <c r="ED45" s="50" t="s">
        <v>68</v>
      </c>
      <c r="EE45" s="51">
        <f t="shared" si="88"/>
        <v>10</v>
      </c>
      <c r="EF45" s="53">
        <f t="shared" si="89"/>
        <v>0</v>
      </c>
      <c r="EG45" s="50" t="s">
        <v>92</v>
      </c>
      <c r="EH45" s="51">
        <f t="shared" si="90"/>
        <v>0</v>
      </c>
      <c r="EI45" s="52">
        <f t="shared" si="91"/>
        <v>0</v>
      </c>
      <c r="EJ45" s="50" t="s">
        <v>72</v>
      </c>
      <c r="EK45" s="51">
        <f t="shared" si="92"/>
        <v>0</v>
      </c>
      <c r="EL45" s="52">
        <f t="shared" si="93"/>
        <v>0</v>
      </c>
      <c r="EM45" s="50" t="s">
        <v>96</v>
      </c>
      <c r="EN45" s="51">
        <f t="shared" si="94"/>
        <v>0</v>
      </c>
      <c r="EO45" s="52">
        <f t="shared" si="95"/>
        <v>0</v>
      </c>
      <c r="EP45" s="50" t="s">
        <v>76</v>
      </c>
      <c r="EQ45" s="51">
        <f t="shared" si="96"/>
        <v>10</v>
      </c>
      <c r="ER45" s="52">
        <f t="shared" si="97"/>
        <v>0</v>
      </c>
      <c r="ES45" s="33" t="s">
        <v>85</v>
      </c>
      <c r="ET45" s="34">
        <f t="shared" si="98"/>
        <v>0</v>
      </c>
      <c r="EU45" s="35">
        <f t="shared" si="99"/>
        <v>0</v>
      </c>
      <c r="EV45" s="55" t="s">
        <v>50</v>
      </c>
      <c r="EW45" s="34">
        <f t="shared" si="100"/>
        <v>12</v>
      </c>
      <c r="EX45" s="35">
        <f t="shared" si="101"/>
        <v>0</v>
      </c>
      <c r="EY45" s="33" t="s">
        <v>53</v>
      </c>
      <c r="EZ45" s="34">
        <f t="shared" si="102"/>
        <v>0</v>
      </c>
      <c r="FA45" s="35">
        <f t="shared" si="103"/>
        <v>0</v>
      </c>
      <c r="FB45" s="33" t="s">
        <v>60</v>
      </c>
      <c r="FC45" s="34">
        <f t="shared" si="104"/>
        <v>0</v>
      </c>
      <c r="FD45" s="35">
        <f t="shared" si="105"/>
        <v>0</v>
      </c>
      <c r="FE45" s="33" t="s">
        <v>61</v>
      </c>
      <c r="FF45" s="34">
        <f t="shared" si="106"/>
        <v>12</v>
      </c>
      <c r="FG45" s="35">
        <f t="shared" si="107"/>
        <v>0</v>
      </c>
      <c r="FH45" s="33" t="s">
        <v>68</v>
      </c>
      <c r="FI45" s="34">
        <f t="shared" si="108"/>
        <v>12</v>
      </c>
      <c r="FJ45" s="35">
        <f t="shared" si="109"/>
        <v>0</v>
      </c>
      <c r="FK45" s="33" t="s">
        <v>72</v>
      </c>
      <c r="FL45" s="34">
        <f t="shared" si="110"/>
        <v>0</v>
      </c>
      <c r="FM45" s="35">
        <f t="shared" si="111"/>
        <v>0</v>
      </c>
      <c r="FN45" s="33" t="s">
        <v>76</v>
      </c>
      <c r="FO45" s="34">
        <f t="shared" si="112"/>
        <v>12</v>
      </c>
      <c r="FP45" s="35">
        <f t="shared" si="113"/>
        <v>0</v>
      </c>
      <c r="FQ45" s="60" t="s">
        <v>50</v>
      </c>
      <c r="FR45" s="61">
        <f t="shared" si="114"/>
        <v>0</v>
      </c>
      <c r="FS45" s="62">
        <f t="shared" si="115"/>
        <v>0</v>
      </c>
      <c r="FT45" s="63" t="s">
        <v>53</v>
      </c>
      <c r="FU45" s="61">
        <f t="shared" si="116"/>
        <v>0</v>
      </c>
      <c r="FV45" s="62">
        <f t="shared" si="117"/>
        <v>0</v>
      </c>
      <c r="FW45" s="63" t="s">
        <v>68</v>
      </c>
      <c r="FX45" s="61">
        <f t="shared" si="118"/>
        <v>15</v>
      </c>
      <c r="FY45" s="62">
        <f t="shared" si="119"/>
        <v>0</v>
      </c>
      <c r="FZ45" s="63" t="s">
        <v>76</v>
      </c>
      <c r="GA45" s="61">
        <f t="shared" si="120"/>
        <v>15</v>
      </c>
      <c r="GB45" s="62">
        <f t="shared" si="121"/>
        <v>0</v>
      </c>
      <c r="GC45" s="67" t="s">
        <v>50</v>
      </c>
      <c r="GD45" s="68">
        <f t="shared" si="122"/>
        <v>0</v>
      </c>
      <c r="GE45" s="69">
        <f t="shared" si="123"/>
        <v>0</v>
      </c>
      <c r="GF45" s="67" t="s">
        <v>68</v>
      </c>
      <c r="GG45" s="68">
        <f t="shared" si="124"/>
        <v>0</v>
      </c>
      <c r="GH45" s="69">
        <f t="shared" si="125"/>
        <v>0</v>
      </c>
      <c r="GI45" s="73" t="s">
        <v>50</v>
      </c>
      <c r="GJ45" s="74">
        <f t="shared" si="126"/>
        <v>0</v>
      </c>
      <c r="GK45" s="75">
        <f t="shared" si="127"/>
        <v>0</v>
      </c>
    </row>
    <row r="46" spans="1:193" ht="10.5" customHeight="1">
      <c r="A46" s="287" t="s">
        <v>191</v>
      </c>
      <c r="B46" s="286" t="s">
        <v>190</v>
      </c>
      <c r="C46" s="245" t="str">
        <f t="shared" si="0"/>
        <v>Kentucky</v>
      </c>
      <c r="D46" s="76">
        <f t="shared" si="1"/>
        <v>342</v>
      </c>
      <c r="E46" s="39" t="s">
        <v>45</v>
      </c>
      <c r="F46" s="40">
        <f t="shared" si="2"/>
        <v>8</v>
      </c>
      <c r="G46" s="41">
        <f t="shared" si="3"/>
        <v>0</v>
      </c>
      <c r="H46" s="39" t="s">
        <v>84</v>
      </c>
      <c r="I46" s="40">
        <f t="shared" si="4"/>
        <v>8</v>
      </c>
      <c r="J46" s="41">
        <f t="shared" si="5"/>
        <v>6</v>
      </c>
      <c r="K46" s="39" t="s">
        <v>85</v>
      </c>
      <c r="L46" s="40">
        <f t="shared" si="6"/>
        <v>0</v>
      </c>
      <c r="M46" s="41">
        <f t="shared" si="7"/>
        <v>0</v>
      </c>
      <c r="N46" s="39" t="s">
        <v>86</v>
      </c>
      <c r="O46" s="40">
        <f t="shared" si="8"/>
        <v>0</v>
      </c>
      <c r="P46" s="41">
        <f t="shared" si="9"/>
        <v>0</v>
      </c>
      <c r="Q46" s="39" t="s">
        <v>49</v>
      </c>
      <c r="R46" s="40">
        <f t="shared" si="10"/>
        <v>0</v>
      </c>
      <c r="S46" s="41">
        <f t="shared" si="11"/>
        <v>0</v>
      </c>
      <c r="T46" s="39" t="s">
        <v>152</v>
      </c>
      <c r="U46" s="40">
        <f t="shared" si="12"/>
        <v>0</v>
      </c>
      <c r="V46" s="41">
        <f t="shared" si="13"/>
        <v>0</v>
      </c>
      <c r="W46" s="39" t="s">
        <v>51</v>
      </c>
      <c r="X46" s="40">
        <f t="shared" si="14"/>
        <v>0</v>
      </c>
      <c r="Y46" s="41">
        <f t="shared" si="15"/>
        <v>0</v>
      </c>
      <c r="Z46" s="39" t="s">
        <v>52</v>
      </c>
      <c r="AA46" s="40">
        <f t="shared" si="16"/>
        <v>0</v>
      </c>
      <c r="AB46" s="41">
        <f t="shared" si="17"/>
        <v>0</v>
      </c>
      <c r="AC46" s="39" t="s">
        <v>53</v>
      </c>
      <c r="AD46" s="40">
        <f t="shared" si="18"/>
        <v>8</v>
      </c>
      <c r="AE46" s="41">
        <f t="shared" si="19"/>
        <v>0</v>
      </c>
      <c r="AF46" s="39" t="s">
        <v>54</v>
      </c>
      <c r="AG46" s="40">
        <f t="shared" si="20"/>
        <v>8</v>
      </c>
      <c r="AH46" s="41">
        <f t="shared" si="21"/>
        <v>8</v>
      </c>
      <c r="AI46" s="39" t="s">
        <v>55</v>
      </c>
      <c r="AJ46" s="40">
        <f t="shared" si="22"/>
        <v>0</v>
      </c>
      <c r="AK46" s="41">
        <f t="shared" si="23"/>
        <v>0</v>
      </c>
      <c r="AL46" s="39" t="s">
        <v>56</v>
      </c>
      <c r="AM46" s="40">
        <f t="shared" si="24"/>
        <v>8</v>
      </c>
      <c r="AN46" s="41">
        <f t="shared" si="25"/>
        <v>1</v>
      </c>
      <c r="AO46" s="39" t="s">
        <v>57</v>
      </c>
      <c r="AP46" s="40">
        <f t="shared" si="26"/>
        <v>8</v>
      </c>
      <c r="AQ46" s="41">
        <f t="shared" si="27"/>
        <v>3</v>
      </c>
      <c r="AR46" s="39" t="s">
        <v>58</v>
      </c>
      <c r="AS46" s="40">
        <f t="shared" si="28"/>
        <v>8</v>
      </c>
      <c r="AT46" s="41">
        <f t="shared" si="29"/>
        <v>0</v>
      </c>
      <c r="AU46" s="39" t="s">
        <v>59</v>
      </c>
      <c r="AV46" s="40">
        <f t="shared" si="30"/>
        <v>0</v>
      </c>
      <c r="AW46" s="41">
        <f t="shared" si="31"/>
        <v>0</v>
      </c>
      <c r="AX46" s="39" t="s">
        <v>60</v>
      </c>
      <c r="AY46" s="40">
        <f t="shared" si="32"/>
        <v>0</v>
      </c>
      <c r="AZ46" s="41">
        <f t="shared" si="33"/>
        <v>0</v>
      </c>
      <c r="BA46" s="39" t="s">
        <v>61</v>
      </c>
      <c r="BB46" s="40">
        <f t="shared" si="34"/>
        <v>8</v>
      </c>
      <c r="BC46" s="41">
        <f t="shared" si="35"/>
        <v>0</v>
      </c>
      <c r="BD46" s="39" t="s">
        <v>62</v>
      </c>
      <c r="BE46" s="40">
        <f t="shared" si="36"/>
        <v>8</v>
      </c>
      <c r="BF46" s="41">
        <f t="shared" si="37"/>
        <v>6</v>
      </c>
      <c r="BG46" s="39" t="s">
        <v>63</v>
      </c>
      <c r="BH46" s="40">
        <f t="shared" si="38"/>
        <v>8</v>
      </c>
      <c r="BI46" s="41">
        <f t="shared" si="39"/>
        <v>2</v>
      </c>
      <c r="BJ46" s="39" t="s">
        <v>110</v>
      </c>
      <c r="BK46" s="40">
        <f t="shared" si="40"/>
        <v>0</v>
      </c>
      <c r="BL46" s="41">
        <f t="shared" si="41"/>
        <v>0</v>
      </c>
      <c r="BM46" s="39" t="s">
        <v>103</v>
      </c>
      <c r="BN46" s="40">
        <f t="shared" si="42"/>
        <v>0</v>
      </c>
      <c r="BO46" s="41">
        <f t="shared" si="43"/>
        <v>0</v>
      </c>
      <c r="BP46" s="39" t="s">
        <v>160</v>
      </c>
      <c r="BQ46" s="40">
        <f t="shared" si="44"/>
        <v>0</v>
      </c>
      <c r="BR46" s="41">
        <f t="shared" si="45"/>
        <v>0</v>
      </c>
      <c r="BS46" s="39" t="s">
        <v>67</v>
      </c>
      <c r="BT46" s="40">
        <f t="shared" si="46"/>
        <v>0</v>
      </c>
      <c r="BU46" s="41">
        <f t="shared" si="47"/>
        <v>0</v>
      </c>
      <c r="BV46" s="39" t="s">
        <v>68</v>
      </c>
      <c r="BW46" s="40">
        <f t="shared" si="48"/>
        <v>8</v>
      </c>
      <c r="BX46" s="41">
        <f t="shared" si="49"/>
        <v>0</v>
      </c>
      <c r="BY46" s="39" t="s">
        <v>69</v>
      </c>
      <c r="BZ46" s="40">
        <f t="shared" si="50"/>
        <v>8</v>
      </c>
      <c r="CA46" s="41">
        <f t="shared" si="51"/>
        <v>0</v>
      </c>
      <c r="CB46" s="39" t="s">
        <v>92</v>
      </c>
      <c r="CC46" s="40">
        <f t="shared" si="52"/>
        <v>8</v>
      </c>
      <c r="CD46" s="41">
        <f t="shared" si="53"/>
        <v>6</v>
      </c>
      <c r="CE46" s="39" t="s">
        <v>71</v>
      </c>
      <c r="CF46" s="40">
        <f t="shared" si="54"/>
        <v>0</v>
      </c>
      <c r="CG46" s="41">
        <f t="shared" si="55"/>
        <v>0</v>
      </c>
      <c r="CH46" s="39" t="s">
        <v>72</v>
      </c>
      <c r="CI46" s="40">
        <f t="shared" si="56"/>
        <v>0</v>
      </c>
      <c r="CJ46" s="41">
        <f t="shared" si="57"/>
        <v>0</v>
      </c>
      <c r="CK46" s="39" t="s">
        <v>73</v>
      </c>
      <c r="CL46" s="40">
        <f t="shared" si="58"/>
        <v>8</v>
      </c>
      <c r="CM46" s="41">
        <f t="shared" si="59"/>
        <v>12</v>
      </c>
      <c r="CN46" s="39" t="s">
        <v>74</v>
      </c>
      <c r="CO46" s="40">
        <f t="shared" si="60"/>
        <v>8</v>
      </c>
      <c r="CP46" s="41">
        <f t="shared" si="61"/>
        <v>0</v>
      </c>
      <c r="CQ46" s="39" t="s">
        <v>104</v>
      </c>
      <c r="CR46" s="40">
        <f t="shared" si="62"/>
        <v>0</v>
      </c>
      <c r="CS46" s="41">
        <f t="shared" si="63"/>
        <v>0</v>
      </c>
      <c r="CT46" s="39" t="s">
        <v>132</v>
      </c>
      <c r="CU46" s="40">
        <f t="shared" si="64"/>
        <v>0</v>
      </c>
      <c r="CV46" s="44">
        <f t="shared" si="65"/>
        <v>0</v>
      </c>
      <c r="CW46" s="50" t="s">
        <v>45</v>
      </c>
      <c r="CX46" s="51">
        <f t="shared" si="66"/>
        <v>10</v>
      </c>
      <c r="CY46" s="52">
        <f t="shared" si="67"/>
        <v>0</v>
      </c>
      <c r="CZ46" s="50" t="s">
        <v>85</v>
      </c>
      <c r="DA46" s="51">
        <f t="shared" si="68"/>
        <v>0</v>
      </c>
      <c r="DB46" s="52">
        <f t="shared" si="69"/>
        <v>0</v>
      </c>
      <c r="DC46" s="50" t="s">
        <v>49</v>
      </c>
      <c r="DD46" s="51">
        <f t="shared" si="70"/>
        <v>0</v>
      </c>
      <c r="DE46" s="52">
        <f t="shared" si="71"/>
        <v>0</v>
      </c>
      <c r="DF46" s="50" t="s">
        <v>52</v>
      </c>
      <c r="DG46" s="51">
        <f t="shared" si="72"/>
        <v>0</v>
      </c>
      <c r="DH46" s="53">
        <f t="shared" si="73"/>
        <v>0</v>
      </c>
      <c r="DI46" s="50" t="s">
        <v>53</v>
      </c>
      <c r="DJ46" s="51">
        <f t="shared" si="74"/>
        <v>10</v>
      </c>
      <c r="DK46" s="52">
        <f t="shared" si="75"/>
        <v>0</v>
      </c>
      <c r="DL46" s="50" t="s">
        <v>56</v>
      </c>
      <c r="DM46" s="51">
        <f t="shared" si="76"/>
        <v>10</v>
      </c>
      <c r="DN46" s="53">
        <f t="shared" si="77"/>
        <v>1</v>
      </c>
      <c r="DO46" s="50" t="s">
        <v>57</v>
      </c>
      <c r="DP46" s="51">
        <f t="shared" si="78"/>
        <v>0</v>
      </c>
      <c r="DQ46" s="52">
        <f t="shared" si="79"/>
        <v>0</v>
      </c>
      <c r="DR46" s="50" t="s">
        <v>60</v>
      </c>
      <c r="DS46" s="51">
        <f t="shared" si="80"/>
        <v>0</v>
      </c>
      <c r="DT46" s="52">
        <f t="shared" si="81"/>
        <v>0</v>
      </c>
      <c r="DU46" s="50" t="s">
        <v>62</v>
      </c>
      <c r="DV46" s="51">
        <f t="shared" si="82"/>
        <v>0</v>
      </c>
      <c r="DW46" s="53">
        <f t="shared" si="83"/>
        <v>0</v>
      </c>
      <c r="DX46" s="50" t="s">
        <v>63</v>
      </c>
      <c r="DY46" s="51">
        <f t="shared" si="84"/>
        <v>0</v>
      </c>
      <c r="DZ46" s="52">
        <f t="shared" si="85"/>
        <v>0</v>
      </c>
      <c r="EA46" s="50" t="s">
        <v>103</v>
      </c>
      <c r="EB46" s="51">
        <f t="shared" si="86"/>
        <v>0</v>
      </c>
      <c r="EC46" s="52">
        <f t="shared" si="87"/>
        <v>0</v>
      </c>
      <c r="ED46" s="50" t="s">
        <v>68</v>
      </c>
      <c r="EE46" s="51">
        <f t="shared" si="88"/>
        <v>10</v>
      </c>
      <c r="EF46" s="53">
        <f t="shared" si="89"/>
        <v>0</v>
      </c>
      <c r="EG46" s="50" t="s">
        <v>69</v>
      </c>
      <c r="EH46" s="51">
        <f t="shared" si="90"/>
        <v>10</v>
      </c>
      <c r="EI46" s="52">
        <f t="shared" si="91"/>
        <v>0</v>
      </c>
      <c r="EJ46" s="50" t="s">
        <v>71</v>
      </c>
      <c r="EK46" s="51">
        <f t="shared" si="92"/>
        <v>0</v>
      </c>
      <c r="EL46" s="52">
        <f t="shared" si="93"/>
        <v>0</v>
      </c>
      <c r="EM46" s="50" t="s">
        <v>74</v>
      </c>
      <c r="EN46" s="51">
        <f t="shared" si="94"/>
        <v>0</v>
      </c>
      <c r="EO46" s="52">
        <f t="shared" si="95"/>
        <v>0</v>
      </c>
      <c r="EP46" s="50" t="s">
        <v>104</v>
      </c>
      <c r="EQ46" s="51">
        <f t="shared" si="96"/>
        <v>0</v>
      </c>
      <c r="ER46" s="52">
        <f t="shared" si="97"/>
        <v>0</v>
      </c>
      <c r="ES46" s="33" t="s">
        <v>45</v>
      </c>
      <c r="ET46" s="34">
        <f t="shared" si="98"/>
        <v>12</v>
      </c>
      <c r="EU46" s="35">
        <f t="shared" si="99"/>
        <v>0</v>
      </c>
      <c r="EV46" s="55" t="s">
        <v>49</v>
      </c>
      <c r="EW46" s="34">
        <f t="shared" si="100"/>
        <v>0</v>
      </c>
      <c r="EX46" s="35">
        <f t="shared" si="101"/>
        <v>0</v>
      </c>
      <c r="EY46" s="33" t="s">
        <v>56</v>
      </c>
      <c r="EZ46" s="34">
        <f t="shared" si="102"/>
        <v>12</v>
      </c>
      <c r="FA46" s="35">
        <f t="shared" si="103"/>
        <v>1</v>
      </c>
      <c r="FB46" s="33" t="s">
        <v>60</v>
      </c>
      <c r="FC46" s="34">
        <f t="shared" si="104"/>
        <v>0</v>
      </c>
      <c r="FD46" s="35">
        <f t="shared" si="105"/>
        <v>0</v>
      </c>
      <c r="FE46" s="33" t="s">
        <v>63</v>
      </c>
      <c r="FF46" s="34">
        <f t="shared" si="106"/>
        <v>0</v>
      </c>
      <c r="FG46" s="35">
        <f t="shared" si="107"/>
        <v>0</v>
      </c>
      <c r="FH46" s="33" t="s">
        <v>68</v>
      </c>
      <c r="FI46" s="34">
        <f t="shared" si="108"/>
        <v>12</v>
      </c>
      <c r="FJ46" s="35">
        <f t="shared" si="109"/>
        <v>0</v>
      </c>
      <c r="FK46" s="33" t="s">
        <v>71</v>
      </c>
      <c r="FL46" s="34">
        <f t="shared" si="110"/>
        <v>0</v>
      </c>
      <c r="FM46" s="35">
        <f t="shared" si="111"/>
        <v>0</v>
      </c>
      <c r="FN46" s="33" t="s">
        <v>74</v>
      </c>
      <c r="FO46" s="34">
        <f t="shared" si="112"/>
        <v>0</v>
      </c>
      <c r="FP46" s="35">
        <f t="shared" si="113"/>
        <v>0</v>
      </c>
      <c r="FQ46" s="60" t="s">
        <v>45</v>
      </c>
      <c r="FR46" s="61">
        <f t="shared" si="114"/>
        <v>15</v>
      </c>
      <c r="FS46" s="62">
        <f t="shared" si="115"/>
        <v>0</v>
      </c>
      <c r="FT46" s="63" t="s">
        <v>60</v>
      </c>
      <c r="FU46" s="61">
        <f t="shared" si="116"/>
        <v>0</v>
      </c>
      <c r="FV46" s="62">
        <f t="shared" si="117"/>
        <v>0</v>
      </c>
      <c r="FW46" s="63" t="s">
        <v>63</v>
      </c>
      <c r="FX46" s="61">
        <f t="shared" si="118"/>
        <v>0</v>
      </c>
      <c r="FY46" s="62">
        <f t="shared" si="119"/>
        <v>0</v>
      </c>
      <c r="FZ46" s="63" t="s">
        <v>74</v>
      </c>
      <c r="GA46" s="61">
        <f t="shared" si="120"/>
        <v>0</v>
      </c>
      <c r="GB46" s="62">
        <f t="shared" si="121"/>
        <v>0</v>
      </c>
      <c r="GC46" s="67" t="s">
        <v>45</v>
      </c>
      <c r="GD46" s="68">
        <f t="shared" si="122"/>
        <v>25</v>
      </c>
      <c r="GE46" s="69">
        <f t="shared" si="123"/>
        <v>0</v>
      </c>
      <c r="GF46" s="67" t="s">
        <v>63</v>
      </c>
      <c r="GG46" s="68">
        <f t="shared" si="124"/>
        <v>0</v>
      </c>
      <c r="GH46" s="69">
        <f t="shared" si="125"/>
        <v>0</v>
      </c>
      <c r="GI46" s="73" t="s">
        <v>45</v>
      </c>
      <c r="GJ46" s="74">
        <f t="shared" si="126"/>
        <v>50</v>
      </c>
      <c r="GK46" s="75">
        <f t="shared" si="127"/>
        <v>0</v>
      </c>
    </row>
    <row r="47" spans="1:193" ht="10.5" customHeight="1">
      <c r="A47" s="287" t="s">
        <v>185</v>
      </c>
      <c r="B47" s="286" t="s">
        <v>184</v>
      </c>
      <c r="C47" s="254" t="str">
        <f t="shared" si="0"/>
        <v>Missouri</v>
      </c>
      <c r="D47" s="76">
        <f t="shared" si="1"/>
        <v>341</v>
      </c>
      <c r="E47" s="39" t="s">
        <v>45</v>
      </c>
      <c r="F47" s="40">
        <f t="shared" si="2"/>
        <v>8</v>
      </c>
      <c r="G47" s="41">
        <f t="shared" si="3"/>
        <v>0</v>
      </c>
      <c r="H47" s="39" t="s">
        <v>84</v>
      </c>
      <c r="I47" s="40">
        <f t="shared" si="4"/>
        <v>8</v>
      </c>
      <c r="J47" s="41">
        <f t="shared" si="5"/>
        <v>6</v>
      </c>
      <c r="K47" s="39" t="s">
        <v>85</v>
      </c>
      <c r="L47" s="40">
        <f t="shared" si="6"/>
        <v>0</v>
      </c>
      <c r="M47" s="41">
        <f t="shared" si="7"/>
        <v>0</v>
      </c>
      <c r="N47" s="39" t="s">
        <v>48</v>
      </c>
      <c r="O47" s="40">
        <f t="shared" si="8"/>
        <v>8</v>
      </c>
      <c r="P47" s="41">
        <f t="shared" si="9"/>
        <v>1</v>
      </c>
      <c r="Q47" s="39" t="s">
        <v>49</v>
      </c>
      <c r="R47" s="40">
        <f t="shared" si="10"/>
        <v>0</v>
      </c>
      <c r="S47" s="41">
        <f t="shared" si="11"/>
        <v>0</v>
      </c>
      <c r="T47" s="39" t="s">
        <v>50</v>
      </c>
      <c r="U47" s="40">
        <f t="shared" si="12"/>
        <v>8</v>
      </c>
      <c r="V47" s="41">
        <f t="shared" si="13"/>
        <v>0</v>
      </c>
      <c r="W47" s="39" t="s">
        <v>88</v>
      </c>
      <c r="X47" s="40">
        <f t="shared" si="14"/>
        <v>8</v>
      </c>
      <c r="Y47" s="41">
        <f t="shared" si="15"/>
        <v>10</v>
      </c>
      <c r="Z47" s="39" t="s">
        <v>52</v>
      </c>
      <c r="AA47" s="40">
        <f t="shared" si="16"/>
        <v>0</v>
      </c>
      <c r="AB47" s="41">
        <f t="shared" si="17"/>
        <v>0</v>
      </c>
      <c r="AC47" s="39" t="s">
        <v>53</v>
      </c>
      <c r="AD47" s="40">
        <f t="shared" si="18"/>
        <v>8</v>
      </c>
      <c r="AE47" s="41">
        <f t="shared" si="19"/>
        <v>0</v>
      </c>
      <c r="AF47" s="39" t="s">
        <v>89</v>
      </c>
      <c r="AG47" s="40">
        <f t="shared" si="20"/>
        <v>0</v>
      </c>
      <c r="AH47" s="41">
        <f t="shared" si="21"/>
        <v>0</v>
      </c>
      <c r="AI47" s="39" t="s">
        <v>90</v>
      </c>
      <c r="AJ47" s="40">
        <f t="shared" si="22"/>
        <v>8</v>
      </c>
      <c r="AK47" s="41">
        <f t="shared" si="23"/>
        <v>2</v>
      </c>
      <c r="AL47" s="39" t="s">
        <v>56</v>
      </c>
      <c r="AM47" s="40">
        <f t="shared" si="24"/>
        <v>8</v>
      </c>
      <c r="AN47" s="41">
        <f t="shared" si="25"/>
        <v>1</v>
      </c>
      <c r="AO47" s="39" t="s">
        <v>109</v>
      </c>
      <c r="AP47" s="40">
        <f t="shared" si="26"/>
        <v>0</v>
      </c>
      <c r="AQ47" s="41">
        <f t="shared" si="27"/>
        <v>0</v>
      </c>
      <c r="AR47" s="39" t="s">
        <v>58</v>
      </c>
      <c r="AS47" s="40">
        <f t="shared" si="28"/>
        <v>8</v>
      </c>
      <c r="AT47" s="41">
        <f t="shared" si="29"/>
        <v>0</v>
      </c>
      <c r="AU47" s="39" t="s">
        <v>77</v>
      </c>
      <c r="AV47" s="40">
        <f t="shared" si="30"/>
        <v>8</v>
      </c>
      <c r="AW47" s="41">
        <f t="shared" si="31"/>
        <v>5</v>
      </c>
      <c r="AX47" s="39" t="s">
        <v>60</v>
      </c>
      <c r="AY47" s="40">
        <f t="shared" si="32"/>
        <v>0</v>
      </c>
      <c r="AZ47" s="41">
        <f t="shared" si="33"/>
        <v>0</v>
      </c>
      <c r="BA47" s="39" t="s">
        <v>61</v>
      </c>
      <c r="BB47" s="40">
        <f t="shared" si="34"/>
        <v>8</v>
      </c>
      <c r="BC47" s="41">
        <f t="shared" si="35"/>
        <v>0</v>
      </c>
      <c r="BD47" s="39" t="s">
        <v>62</v>
      </c>
      <c r="BE47" s="40">
        <f t="shared" si="36"/>
        <v>8</v>
      </c>
      <c r="BF47" s="41">
        <f t="shared" si="37"/>
        <v>6</v>
      </c>
      <c r="BG47" s="39" t="s">
        <v>63</v>
      </c>
      <c r="BH47" s="40">
        <f t="shared" si="38"/>
        <v>8</v>
      </c>
      <c r="BI47" s="41">
        <f t="shared" si="39"/>
        <v>2</v>
      </c>
      <c r="BJ47" s="39" t="s">
        <v>64</v>
      </c>
      <c r="BK47" s="40">
        <f t="shared" si="40"/>
        <v>8</v>
      </c>
      <c r="BL47" s="41">
        <f t="shared" si="41"/>
        <v>1</v>
      </c>
      <c r="BM47" s="39" t="s">
        <v>65</v>
      </c>
      <c r="BN47" s="40">
        <f t="shared" si="42"/>
        <v>8</v>
      </c>
      <c r="BO47" s="41">
        <f t="shared" si="43"/>
        <v>3</v>
      </c>
      <c r="BP47" s="39" t="s">
        <v>66</v>
      </c>
      <c r="BQ47" s="40">
        <f t="shared" si="44"/>
        <v>8</v>
      </c>
      <c r="BR47" s="41">
        <f t="shared" si="45"/>
        <v>0</v>
      </c>
      <c r="BS47" s="39" t="s">
        <v>113</v>
      </c>
      <c r="BT47" s="40">
        <f t="shared" si="46"/>
        <v>8</v>
      </c>
      <c r="BU47" s="41">
        <f t="shared" si="47"/>
        <v>5</v>
      </c>
      <c r="BV47" s="39" t="s">
        <v>68</v>
      </c>
      <c r="BW47" s="40">
        <f t="shared" si="48"/>
        <v>8</v>
      </c>
      <c r="BX47" s="41">
        <f t="shared" si="49"/>
        <v>0</v>
      </c>
      <c r="BY47" s="39" t="s">
        <v>69</v>
      </c>
      <c r="BZ47" s="40">
        <f t="shared" si="50"/>
        <v>8</v>
      </c>
      <c r="CA47" s="41">
        <f t="shared" si="51"/>
        <v>0</v>
      </c>
      <c r="CB47" s="39" t="s">
        <v>92</v>
      </c>
      <c r="CC47" s="40">
        <f t="shared" si="52"/>
        <v>8</v>
      </c>
      <c r="CD47" s="41">
        <f t="shared" si="53"/>
        <v>6</v>
      </c>
      <c r="CE47" s="39" t="s">
        <v>71</v>
      </c>
      <c r="CF47" s="40">
        <f t="shared" si="54"/>
        <v>0</v>
      </c>
      <c r="CG47" s="41">
        <f t="shared" si="55"/>
        <v>0</v>
      </c>
      <c r="CH47" s="39" t="s">
        <v>94</v>
      </c>
      <c r="CI47" s="40">
        <f t="shared" si="56"/>
        <v>8</v>
      </c>
      <c r="CJ47" s="41">
        <f t="shared" si="57"/>
        <v>16</v>
      </c>
      <c r="CK47" s="39" t="s">
        <v>95</v>
      </c>
      <c r="CL47" s="40">
        <f t="shared" si="58"/>
        <v>0</v>
      </c>
      <c r="CM47" s="41">
        <f t="shared" si="59"/>
        <v>0</v>
      </c>
      <c r="CN47" s="39" t="s">
        <v>96</v>
      </c>
      <c r="CO47" s="40">
        <f t="shared" si="60"/>
        <v>0</v>
      </c>
      <c r="CP47" s="41">
        <f t="shared" si="61"/>
        <v>0</v>
      </c>
      <c r="CQ47" s="39" t="s">
        <v>104</v>
      </c>
      <c r="CR47" s="40">
        <f t="shared" si="62"/>
        <v>0</v>
      </c>
      <c r="CS47" s="41">
        <f t="shared" si="63"/>
        <v>0</v>
      </c>
      <c r="CT47" s="39" t="s">
        <v>76</v>
      </c>
      <c r="CU47" s="40">
        <f t="shared" si="64"/>
        <v>8</v>
      </c>
      <c r="CV47" s="44">
        <f t="shared" si="65"/>
        <v>0</v>
      </c>
      <c r="CW47" s="50" t="s">
        <v>45</v>
      </c>
      <c r="CX47" s="51">
        <f t="shared" si="66"/>
        <v>10</v>
      </c>
      <c r="CY47" s="52">
        <f t="shared" si="67"/>
        <v>0</v>
      </c>
      <c r="CZ47" s="50" t="s">
        <v>85</v>
      </c>
      <c r="DA47" s="51">
        <f t="shared" si="68"/>
        <v>0</v>
      </c>
      <c r="DB47" s="52">
        <f t="shared" si="69"/>
        <v>0</v>
      </c>
      <c r="DC47" s="50" t="s">
        <v>49</v>
      </c>
      <c r="DD47" s="51">
        <f t="shared" si="70"/>
        <v>0</v>
      </c>
      <c r="DE47" s="52">
        <f t="shared" si="71"/>
        <v>0</v>
      </c>
      <c r="DF47" s="50" t="s">
        <v>52</v>
      </c>
      <c r="DG47" s="51">
        <f t="shared" si="72"/>
        <v>0</v>
      </c>
      <c r="DH47" s="53">
        <f t="shared" si="73"/>
        <v>0</v>
      </c>
      <c r="DI47" s="50" t="s">
        <v>89</v>
      </c>
      <c r="DJ47" s="51">
        <f t="shared" si="74"/>
        <v>0</v>
      </c>
      <c r="DK47" s="52">
        <f t="shared" si="75"/>
        <v>0</v>
      </c>
      <c r="DL47" s="50" t="s">
        <v>90</v>
      </c>
      <c r="DM47" s="51">
        <f t="shared" si="76"/>
        <v>0</v>
      </c>
      <c r="DN47" s="53">
        <f t="shared" si="77"/>
        <v>0</v>
      </c>
      <c r="DO47" s="50" t="s">
        <v>109</v>
      </c>
      <c r="DP47" s="51">
        <f t="shared" si="78"/>
        <v>0</v>
      </c>
      <c r="DQ47" s="52">
        <f t="shared" si="79"/>
        <v>0</v>
      </c>
      <c r="DR47" s="50" t="s">
        <v>60</v>
      </c>
      <c r="DS47" s="51">
        <f t="shared" si="80"/>
        <v>0</v>
      </c>
      <c r="DT47" s="52">
        <f t="shared" si="81"/>
        <v>0</v>
      </c>
      <c r="DU47" s="50" t="s">
        <v>61</v>
      </c>
      <c r="DV47" s="51">
        <f t="shared" si="82"/>
        <v>10</v>
      </c>
      <c r="DW47" s="53">
        <f t="shared" si="83"/>
        <v>0</v>
      </c>
      <c r="DX47" s="50" t="s">
        <v>63</v>
      </c>
      <c r="DY47" s="51">
        <f t="shared" si="84"/>
        <v>0</v>
      </c>
      <c r="DZ47" s="52">
        <f t="shared" si="85"/>
        <v>0</v>
      </c>
      <c r="EA47" s="50" t="s">
        <v>66</v>
      </c>
      <c r="EB47" s="51">
        <f t="shared" si="86"/>
        <v>0</v>
      </c>
      <c r="EC47" s="52">
        <f t="shared" si="87"/>
        <v>0</v>
      </c>
      <c r="ED47" s="50" t="s">
        <v>68</v>
      </c>
      <c r="EE47" s="51">
        <f t="shared" si="88"/>
        <v>10</v>
      </c>
      <c r="EF47" s="53">
        <f t="shared" si="89"/>
        <v>0</v>
      </c>
      <c r="EG47" s="50" t="s">
        <v>69</v>
      </c>
      <c r="EH47" s="51">
        <f t="shared" si="90"/>
        <v>10</v>
      </c>
      <c r="EI47" s="52">
        <f t="shared" si="91"/>
        <v>0</v>
      </c>
      <c r="EJ47" s="50" t="s">
        <v>71</v>
      </c>
      <c r="EK47" s="51">
        <f t="shared" si="92"/>
        <v>0</v>
      </c>
      <c r="EL47" s="52">
        <f t="shared" si="93"/>
        <v>0</v>
      </c>
      <c r="EM47" s="50" t="s">
        <v>95</v>
      </c>
      <c r="EN47" s="51">
        <f t="shared" si="94"/>
        <v>0</v>
      </c>
      <c r="EO47" s="52">
        <f t="shared" si="95"/>
        <v>0</v>
      </c>
      <c r="EP47" s="50" t="s">
        <v>76</v>
      </c>
      <c r="EQ47" s="51">
        <f t="shared" si="96"/>
        <v>10</v>
      </c>
      <c r="ER47" s="52">
        <f t="shared" si="97"/>
        <v>0</v>
      </c>
      <c r="ES47" s="33" t="s">
        <v>45</v>
      </c>
      <c r="ET47" s="34">
        <f t="shared" si="98"/>
        <v>12</v>
      </c>
      <c r="EU47" s="35">
        <f t="shared" si="99"/>
        <v>0</v>
      </c>
      <c r="EV47" s="55" t="s">
        <v>49</v>
      </c>
      <c r="EW47" s="34">
        <f t="shared" si="100"/>
        <v>0</v>
      </c>
      <c r="EX47" s="35">
        <f t="shared" si="101"/>
        <v>0</v>
      </c>
      <c r="EY47" s="33" t="s">
        <v>89</v>
      </c>
      <c r="EZ47" s="34">
        <f t="shared" si="102"/>
        <v>0</v>
      </c>
      <c r="FA47" s="35">
        <f t="shared" si="103"/>
        <v>0</v>
      </c>
      <c r="FB47" s="33" t="s">
        <v>60</v>
      </c>
      <c r="FC47" s="34">
        <f t="shared" si="104"/>
        <v>0</v>
      </c>
      <c r="FD47" s="35">
        <f t="shared" si="105"/>
        <v>0</v>
      </c>
      <c r="FE47" s="33" t="s">
        <v>63</v>
      </c>
      <c r="FF47" s="34">
        <f t="shared" si="106"/>
        <v>0</v>
      </c>
      <c r="FG47" s="35">
        <f t="shared" si="107"/>
        <v>0</v>
      </c>
      <c r="FH47" s="33" t="s">
        <v>66</v>
      </c>
      <c r="FI47" s="34">
        <f t="shared" si="108"/>
        <v>0</v>
      </c>
      <c r="FJ47" s="35">
        <f t="shared" si="109"/>
        <v>0</v>
      </c>
      <c r="FK47" s="33" t="s">
        <v>69</v>
      </c>
      <c r="FL47" s="34">
        <f t="shared" si="110"/>
        <v>12</v>
      </c>
      <c r="FM47" s="35">
        <f t="shared" si="111"/>
        <v>0</v>
      </c>
      <c r="FN47" s="33" t="s">
        <v>76</v>
      </c>
      <c r="FO47" s="34">
        <f t="shared" si="112"/>
        <v>12</v>
      </c>
      <c r="FP47" s="35">
        <f t="shared" si="113"/>
        <v>0</v>
      </c>
      <c r="FQ47" s="60" t="s">
        <v>45</v>
      </c>
      <c r="FR47" s="61">
        <f t="shared" si="114"/>
        <v>15</v>
      </c>
      <c r="FS47" s="62">
        <f t="shared" si="115"/>
        <v>0</v>
      </c>
      <c r="FT47" s="63" t="s">
        <v>60</v>
      </c>
      <c r="FU47" s="61">
        <f t="shared" si="116"/>
        <v>0</v>
      </c>
      <c r="FV47" s="62">
        <f t="shared" si="117"/>
        <v>0</v>
      </c>
      <c r="FW47" s="63" t="s">
        <v>63</v>
      </c>
      <c r="FX47" s="61">
        <f t="shared" si="118"/>
        <v>0</v>
      </c>
      <c r="FY47" s="62">
        <f t="shared" si="119"/>
        <v>0</v>
      </c>
      <c r="FZ47" s="63" t="s">
        <v>69</v>
      </c>
      <c r="GA47" s="61">
        <f t="shared" si="120"/>
        <v>0</v>
      </c>
      <c r="GB47" s="62">
        <f t="shared" si="121"/>
        <v>0</v>
      </c>
      <c r="GC47" s="67" t="s">
        <v>60</v>
      </c>
      <c r="GD47" s="68">
        <f t="shared" si="122"/>
        <v>0</v>
      </c>
      <c r="GE47" s="69">
        <f t="shared" si="123"/>
        <v>0</v>
      </c>
      <c r="GF47" s="67" t="s">
        <v>69</v>
      </c>
      <c r="GG47" s="68">
        <f t="shared" si="124"/>
        <v>0</v>
      </c>
      <c r="GH47" s="69">
        <f t="shared" si="125"/>
        <v>0</v>
      </c>
      <c r="GI47" s="73" t="s">
        <v>60</v>
      </c>
      <c r="GJ47" s="74">
        <f t="shared" si="126"/>
        <v>0</v>
      </c>
      <c r="GK47" s="75">
        <f t="shared" si="127"/>
        <v>0</v>
      </c>
    </row>
    <row r="48" spans="1:193" ht="10.5" customHeight="1">
      <c r="A48" s="287" t="s">
        <v>164</v>
      </c>
      <c r="B48" s="286" t="s">
        <v>83</v>
      </c>
      <c r="C48" s="254" t="str">
        <f t="shared" si="0"/>
        <v>Ohio State</v>
      </c>
      <c r="D48" s="113">
        <f t="shared" si="1"/>
        <v>336</v>
      </c>
      <c r="E48" s="39" t="s">
        <v>45</v>
      </c>
      <c r="F48" s="40">
        <f t="shared" si="2"/>
        <v>8</v>
      </c>
      <c r="G48" s="41">
        <f t="shared" si="3"/>
        <v>0</v>
      </c>
      <c r="H48" s="39" t="s">
        <v>84</v>
      </c>
      <c r="I48" s="40">
        <f t="shared" si="4"/>
        <v>8</v>
      </c>
      <c r="J48" s="41">
        <f t="shared" si="5"/>
        <v>6</v>
      </c>
      <c r="K48" s="39" t="s">
        <v>85</v>
      </c>
      <c r="L48" s="40">
        <f t="shared" si="6"/>
        <v>0</v>
      </c>
      <c r="M48" s="41">
        <f t="shared" si="7"/>
        <v>0</v>
      </c>
      <c r="N48" s="39" t="s">
        <v>86</v>
      </c>
      <c r="O48" s="40">
        <f t="shared" si="8"/>
        <v>0</v>
      </c>
      <c r="P48" s="41">
        <f t="shared" si="9"/>
        <v>0</v>
      </c>
      <c r="Q48" s="39" t="s">
        <v>87</v>
      </c>
      <c r="R48" s="40">
        <f t="shared" si="10"/>
        <v>8</v>
      </c>
      <c r="S48" s="41">
        <f t="shared" si="11"/>
        <v>12</v>
      </c>
      <c r="T48" s="39" t="s">
        <v>50</v>
      </c>
      <c r="U48" s="40">
        <f t="shared" si="12"/>
        <v>8</v>
      </c>
      <c r="V48" s="41">
        <f t="shared" si="13"/>
        <v>0</v>
      </c>
      <c r="W48" s="39" t="s">
        <v>51</v>
      </c>
      <c r="X48" s="40">
        <f t="shared" si="14"/>
        <v>0</v>
      </c>
      <c r="Y48" s="41">
        <f t="shared" si="15"/>
        <v>0</v>
      </c>
      <c r="Z48" s="39" t="s">
        <v>52</v>
      </c>
      <c r="AA48" s="40">
        <f t="shared" si="16"/>
        <v>0</v>
      </c>
      <c r="AB48" s="41">
        <f t="shared" si="17"/>
        <v>0</v>
      </c>
      <c r="AC48" s="39" t="s">
        <v>53</v>
      </c>
      <c r="AD48" s="40">
        <f t="shared" si="18"/>
        <v>8</v>
      </c>
      <c r="AE48" s="41">
        <f t="shared" si="19"/>
        <v>0</v>
      </c>
      <c r="AF48" s="39" t="s">
        <v>89</v>
      </c>
      <c r="AG48" s="40">
        <f t="shared" si="20"/>
        <v>0</v>
      </c>
      <c r="AH48" s="41">
        <f t="shared" si="21"/>
        <v>0</v>
      </c>
      <c r="AI48" s="39" t="s">
        <v>55</v>
      </c>
      <c r="AJ48" s="40">
        <f t="shared" si="22"/>
        <v>0</v>
      </c>
      <c r="AK48" s="41">
        <f t="shared" si="23"/>
        <v>0</v>
      </c>
      <c r="AL48" s="39" t="s">
        <v>56</v>
      </c>
      <c r="AM48" s="40">
        <f t="shared" si="24"/>
        <v>8</v>
      </c>
      <c r="AN48" s="41">
        <f t="shared" si="25"/>
        <v>1</v>
      </c>
      <c r="AO48" s="39" t="s">
        <v>109</v>
      </c>
      <c r="AP48" s="40">
        <f t="shared" si="26"/>
        <v>0</v>
      </c>
      <c r="AQ48" s="41">
        <f t="shared" si="27"/>
        <v>0</v>
      </c>
      <c r="AR48" s="39" t="s">
        <v>58</v>
      </c>
      <c r="AS48" s="40">
        <f t="shared" si="28"/>
        <v>8</v>
      </c>
      <c r="AT48" s="41">
        <f t="shared" si="29"/>
        <v>0</v>
      </c>
      <c r="AU48" s="39" t="s">
        <v>59</v>
      </c>
      <c r="AV48" s="40">
        <f t="shared" si="30"/>
        <v>0</v>
      </c>
      <c r="AW48" s="41">
        <f t="shared" si="31"/>
        <v>0</v>
      </c>
      <c r="AX48" s="39" t="s">
        <v>60</v>
      </c>
      <c r="AY48" s="40">
        <f t="shared" si="32"/>
        <v>0</v>
      </c>
      <c r="AZ48" s="41">
        <f t="shared" si="33"/>
        <v>0</v>
      </c>
      <c r="BA48" s="39" t="s">
        <v>128</v>
      </c>
      <c r="BB48" s="40">
        <f t="shared" si="34"/>
        <v>0</v>
      </c>
      <c r="BC48" s="41">
        <f t="shared" si="35"/>
        <v>0</v>
      </c>
      <c r="BD48" s="39" t="s">
        <v>62</v>
      </c>
      <c r="BE48" s="40">
        <f t="shared" si="36"/>
        <v>8</v>
      </c>
      <c r="BF48" s="41">
        <f t="shared" si="37"/>
        <v>6</v>
      </c>
      <c r="BG48" s="39" t="s">
        <v>91</v>
      </c>
      <c r="BH48" s="40">
        <f t="shared" si="38"/>
        <v>0</v>
      </c>
      <c r="BI48" s="41">
        <f t="shared" si="39"/>
        <v>0</v>
      </c>
      <c r="BJ48" s="39" t="s">
        <v>64</v>
      </c>
      <c r="BK48" s="40">
        <f t="shared" si="40"/>
        <v>8</v>
      </c>
      <c r="BL48" s="41">
        <f t="shared" si="41"/>
        <v>1</v>
      </c>
      <c r="BM48" s="39" t="s">
        <v>65</v>
      </c>
      <c r="BN48" s="40">
        <f t="shared" si="42"/>
        <v>8</v>
      </c>
      <c r="BO48" s="41">
        <f t="shared" si="43"/>
        <v>3</v>
      </c>
      <c r="BP48" s="39" t="s">
        <v>66</v>
      </c>
      <c r="BQ48" s="40">
        <f t="shared" si="44"/>
        <v>8</v>
      </c>
      <c r="BR48" s="41">
        <f t="shared" si="45"/>
        <v>0</v>
      </c>
      <c r="BS48" s="39" t="s">
        <v>67</v>
      </c>
      <c r="BT48" s="40">
        <f t="shared" si="46"/>
        <v>0</v>
      </c>
      <c r="BU48" s="41">
        <f t="shared" si="47"/>
        <v>0</v>
      </c>
      <c r="BV48" s="39" t="s">
        <v>68</v>
      </c>
      <c r="BW48" s="40">
        <f t="shared" si="48"/>
        <v>8</v>
      </c>
      <c r="BX48" s="41">
        <f t="shared" si="49"/>
        <v>0</v>
      </c>
      <c r="BY48" s="39" t="s">
        <v>69</v>
      </c>
      <c r="BZ48" s="40">
        <f t="shared" si="50"/>
        <v>8</v>
      </c>
      <c r="CA48" s="41">
        <f t="shared" si="51"/>
        <v>0</v>
      </c>
      <c r="CB48" s="39" t="s">
        <v>92</v>
      </c>
      <c r="CC48" s="40">
        <f t="shared" si="52"/>
        <v>8</v>
      </c>
      <c r="CD48" s="41">
        <f t="shared" si="53"/>
        <v>6</v>
      </c>
      <c r="CE48" s="39" t="s">
        <v>93</v>
      </c>
      <c r="CF48" s="40">
        <f t="shared" si="54"/>
        <v>8</v>
      </c>
      <c r="CG48" s="41">
        <f t="shared" si="55"/>
        <v>14</v>
      </c>
      <c r="CH48" s="39" t="s">
        <v>72</v>
      </c>
      <c r="CI48" s="40">
        <f t="shared" si="56"/>
        <v>0</v>
      </c>
      <c r="CJ48" s="41">
        <f t="shared" si="57"/>
        <v>0</v>
      </c>
      <c r="CK48" s="39" t="s">
        <v>95</v>
      </c>
      <c r="CL48" s="40">
        <f t="shared" si="58"/>
        <v>0</v>
      </c>
      <c r="CM48" s="41">
        <f t="shared" si="59"/>
        <v>0</v>
      </c>
      <c r="CN48" s="39" t="s">
        <v>96</v>
      </c>
      <c r="CO48" s="40">
        <f t="shared" si="60"/>
        <v>0</v>
      </c>
      <c r="CP48" s="41">
        <f t="shared" si="61"/>
        <v>0</v>
      </c>
      <c r="CQ48" s="39" t="s">
        <v>75</v>
      </c>
      <c r="CR48" s="40">
        <f t="shared" si="62"/>
        <v>8</v>
      </c>
      <c r="CS48" s="41">
        <f t="shared" si="63"/>
        <v>10</v>
      </c>
      <c r="CT48" s="39" t="s">
        <v>76</v>
      </c>
      <c r="CU48" s="40">
        <f t="shared" si="64"/>
        <v>8</v>
      </c>
      <c r="CV48" s="44">
        <f t="shared" si="65"/>
        <v>0</v>
      </c>
      <c r="CW48" s="50" t="s">
        <v>45</v>
      </c>
      <c r="CX48" s="51">
        <f t="shared" si="66"/>
        <v>10</v>
      </c>
      <c r="CY48" s="52">
        <f t="shared" si="67"/>
        <v>0</v>
      </c>
      <c r="CZ48" s="50" t="s">
        <v>85</v>
      </c>
      <c r="DA48" s="51">
        <f t="shared" si="68"/>
        <v>0</v>
      </c>
      <c r="DB48" s="52">
        <f t="shared" si="69"/>
        <v>0</v>
      </c>
      <c r="DC48" s="50" t="s">
        <v>87</v>
      </c>
      <c r="DD48" s="51">
        <f t="shared" si="70"/>
        <v>0</v>
      </c>
      <c r="DE48" s="52">
        <f t="shared" si="71"/>
        <v>0</v>
      </c>
      <c r="DF48" s="50" t="s">
        <v>52</v>
      </c>
      <c r="DG48" s="51">
        <f t="shared" si="72"/>
        <v>0</v>
      </c>
      <c r="DH48" s="53">
        <f t="shared" si="73"/>
        <v>0</v>
      </c>
      <c r="DI48" s="50" t="s">
        <v>53</v>
      </c>
      <c r="DJ48" s="51">
        <f t="shared" si="74"/>
        <v>10</v>
      </c>
      <c r="DK48" s="52">
        <f t="shared" si="75"/>
        <v>0</v>
      </c>
      <c r="DL48" s="50" t="s">
        <v>55</v>
      </c>
      <c r="DM48" s="51">
        <f t="shared" si="76"/>
        <v>0</v>
      </c>
      <c r="DN48" s="53">
        <f t="shared" si="77"/>
        <v>0</v>
      </c>
      <c r="DO48" s="50" t="s">
        <v>58</v>
      </c>
      <c r="DP48" s="51">
        <f t="shared" si="78"/>
        <v>10</v>
      </c>
      <c r="DQ48" s="52">
        <f t="shared" si="79"/>
        <v>0</v>
      </c>
      <c r="DR48" s="50" t="s">
        <v>60</v>
      </c>
      <c r="DS48" s="51">
        <f t="shared" si="80"/>
        <v>0</v>
      </c>
      <c r="DT48" s="52">
        <f t="shared" si="81"/>
        <v>0</v>
      </c>
      <c r="DU48" s="50" t="s">
        <v>62</v>
      </c>
      <c r="DV48" s="51">
        <f t="shared" si="82"/>
        <v>0</v>
      </c>
      <c r="DW48" s="53">
        <f t="shared" si="83"/>
        <v>0</v>
      </c>
      <c r="DX48" s="50" t="s">
        <v>91</v>
      </c>
      <c r="DY48" s="51">
        <f t="shared" si="84"/>
        <v>0</v>
      </c>
      <c r="DZ48" s="52">
        <f t="shared" si="85"/>
        <v>0</v>
      </c>
      <c r="EA48" s="50" t="s">
        <v>66</v>
      </c>
      <c r="EB48" s="51">
        <f t="shared" si="86"/>
        <v>0</v>
      </c>
      <c r="EC48" s="52">
        <f t="shared" si="87"/>
        <v>0</v>
      </c>
      <c r="ED48" s="50" t="s">
        <v>68</v>
      </c>
      <c r="EE48" s="51">
        <f t="shared" si="88"/>
        <v>10</v>
      </c>
      <c r="EF48" s="53">
        <f t="shared" si="89"/>
        <v>0</v>
      </c>
      <c r="EG48" s="50" t="s">
        <v>92</v>
      </c>
      <c r="EH48" s="51">
        <f t="shared" si="90"/>
        <v>0</v>
      </c>
      <c r="EI48" s="52">
        <f t="shared" si="91"/>
        <v>0</v>
      </c>
      <c r="EJ48" s="50" t="s">
        <v>72</v>
      </c>
      <c r="EK48" s="51">
        <f t="shared" si="92"/>
        <v>0</v>
      </c>
      <c r="EL48" s="52">
        <f t="shared" si="93"/>
        <v>0</v>
      </c>
      <c r="EM48" s="50" t="s">
        <v>95</v>
      </c>
      <c r="EN48" s="51">
        <f t="shared" si="94"/>
        <v>0</v>
      </c>
      <c r="EO48" s="52">
        <f t="shared" si="95"/>
        <v>0</v>
      </c>
      <c r="EP48" s="50" t="s">
        <v>76</v>
      </c>
      <c r="EQ48" s="51">
        <f t="shared" si="96"/>
        <v>10</v>
      </c>
      <c r="ER48" s="52">
        <f t="shared" si="97"/>
        <v>0</v>
      </c>
      <c r="ES48" s="33" t="s">
        <v>45</v>
      </c>
      <c r="ET48" s="34">
        <f t="shared" si="98"/>
        <v>12</v>
      </c>
      <c r="EU48" s="35">
        <f t="shared" si="99"/>
        <v>0</v>
      </c>
      <c r="EV48" s="55" t="s">
        <v>52</v>
      </c>
      <c r="EW48" s="34">
        <f t="shared" si="100"/>
        <v>0</v>
      </c>
      <c r="EX48" s="35">
        <f t="shared" si="101"/>
        <v>0</v>
      </c>
      <c r="EY48" s="33" t="s">
        <v>53</v>
      </c>
      <c r="EZ48" s="34">
        <f t="shared" si="102"/>
        <v>0</v>
      </c>
      <c r="FA48" s="35">
        <f t="shared" si="103"/>
        <v>0</v>
      </c>
      <c r="FB48" s="33" t="s">
        <v>60</v>
      </c>
      <c r="FC48" s="34">
        <f t="shared" si="104"/>
        <v>0</v>
      </c>
      <c r="FD48" s="35">
        <f t="shared" si="105"/>
        <v>0</v>
      </c>
      <c r="FE48" s="33" t="s">
        <v>91</v>
      </c>
      <c r="FF48" s="34">
        <f t="shared" si="106"/>
        <v>0</v>
      </c>
      <c r="FG48" s="35">
        <f t="shared" si="107"/>
        <v>0</v>
      </c>
      <c r="FH48" s="33" t="s">
        <v>68</v>
      </c>
      <c r="FI48" s="34">
        <f t="shared" si="108"/>
        <v>12</v>
      </c>
      <c r="FJ48" s="35">
        <f t="shared" si="109"/>
        <v>0</v>
      </c>
      <c r="FK48" s="33" t="s">
        <v>72</v>
      </c>
      <c r="FL48" s="34">
        <f t="shared" si="110"/>
        <v>0</v>
      </c>
      <c r="FM48" s="35">
        <f t="shared" si="111"/>
        <v>0</v>
      </c>
      <c r="FN48" s="33" t="s">
        <v>76</v>
      </c>
      <c r="FO48" s="34">
        <f t="shared" si="112"/>
        <v>12</v>
      </c>
      <c r="FP48" s="35">
        <f t="shared" si="113"/>
        <v>0</v>
      </c>
      <c r="FQ48" s="60" t="s">
        <v>45</v>
      </c>
      <c r="FR48" s="61">
        <f t="shared" si="114"/>
        <v>15</v>
      </c>
      <c r="FS48" s="62">
        <f t="shared" si="115"/>
        <v>0</v>
      </c>
      <c r="FT48" s="63" t="s">
        <v>60</v>
      </c>
      <c r="FU48" s="61">
        <f t="shared" si="116"/>
        <v>0</v>
      </c>
      <c r="FV48" s="62">
        <f t="shared" si="117"/>
        <v>0</v>
      </c>
      <c r="FW48" s="63" t="s">
        <v>68</v>
      </c>
      <c r="FX48" s="61">
        <f t="shared" si="118"/>
        <v>15</v>
      </c>
      <c r="FY48" s="62">
        <f t="shared" si="119"/>
        <v>0</v>
      </c>
      <c r="FZ48" s="63" t="s">
        <v>72</v>
      </c>
      <c r="GA48" s="61">
        <f t="shared" si="120"/>
        <v>0</v>
      </c>
      <c r="GB48" s="62">
        <f t="shared" si="121"/>
        <v>0</v>
      </c>
      <c r="GC48" s="67" t="s">
        <v>45</v>
      </c>
      <c r="GD48" s="68">
        <f t="shared" si="122"/>
        <v>25</v>
      </c>
      <c r="GE48" s="69">
        <f t="shared" si="123"/>
        <v>0</v>
      </c>
      <c r="GF48" s="67" t="s">
        <v>68</v>
      </c>
      <c r="GG48" s="68">
        <f t="shared" si="124"/>
        <v>0</v>
      </c>
      <c r="GH48" s="69">
        <f t="shared" si="125"/>
        <v>0</v>
      </c>
      <c r="GI48" s="73" t="s">
        <v>68</v>
      </c>
      <c r="GJ48" s="74">
        <f t="shared" si="126"/>
        <v>0</v>
      </c>
      <c r="GK48" s="75">
        <f t="shared" si="127"/>
        <v>0</v>
      </c>
    </row>
    <row r="49" spans="1:193" ht="10.5" customHeight="1">
      <c r="A49" s="287" t="s">
        <v>119</v>
      </c>
      <c r="B49" s="286" t="s">
        <v>120</v>
      </c>
      <c r="C49" s="254" t="str">
        <f t="shared" si="0"/>
        <v>North Carolina</v>
      </c>
      <c r="D49" s="113">
        <f t="shared" si="1"/>
        <v>312</v>
      </c>
      <c r="E49" s="39" t="s">
        <v>45</v>
      </c>
      <c r="F49" s="40">
        <f t="shared" si="2"/>
        <v>8</v>
      </c>
      <c r="G49" s="41">
        <f t="shared" si="3"/>
        <v>0</v>
      </c>
      <c r="H49" s="39" t="s">
        <v>84</v>
      </c>
      <c r="I49" s="40">
        <f t="shared" si="4"/>
        <v>8</v>
      </c>
      <c r="J49" s="41">
        <f t="shared" si="5"/>
        <v>6</v>
      </c>
      <c r="K49" s="39" t="s">
        <v>85</v>
      </c>
      <c r="L49" s="40">
        <f t="shared" si="6"/>
        <v>0</v>
      </c>
      <c r="M49" s="41">
        <f t="shared" si="7"/>
        <v>0</v>
      </c>
      <c r="N49" s="39" t="s">
        <v>48</v>
      </c>
      <c r="O49" s="40">
        <f t="shared" si="8"/>
        <v>8</v>
      </c>
      <c r="P49" s="41">
        <f t="shared" si="9"/>
        <v>1</v>
      </c>
      <c r="Q49" s="39" t="s">
        <v>49</v>
      </c>
      <c r="R49" s="40">
        <f t="shared" si="10"/>
        <v>0</v>
      </c>
      <c r="S49" s="41">
        <f t="shared" si="11"/>
        <v>0</v>
      </c>
      <c r="T49" s="39" t="s">
        <v>50</v>
      </c>
      <c r="U49" s="40">
        <f t="shared" si="12"/>
        <v>8</v>
      </c>
      <c r="V49" s="41">
        <f t="shared" si="13"/>
        <v>0</v>
      </c>
      <c r="W49" s="39" t="s">
        <v>88</v>
      </c>
      <c r="X49" s="40">
        <f t="shared" si="14"/>
        <v>8</v>
      </c>
      <c r="Y49" s="41">
        <f t="shared" si="15"/>
        <v>10</v>
      </c>
      <c r="Z49" s="39" t="s">
        <v>52</v>
      </c>
      <c r="AA49" s="40">
        <f t="shared" si="16"/>
        <v>0</v>
      </c>
      <c r="AB49" s="41">
        <f t="shared" si="17"/>
        <v>0</v>
      </c>
      <c r="AC49" s="39" t="s">
        <v>53</v>
      </c>
      <c r="AD49" s="40">
        <f t="shared" si="18"/>
        <v>8</v>
      </c>
      <c r="AE49" s="41">
        <f t="shared" si="19"/>
        <v>0</v>
      </c>
      <c r="AF49" s="39" t="s">
        <v>89</v>
      </c>
      <c r="AG49" s="40">
        <f t="shared" si="20"/>
        <v>0</v>
      </c>
      <c r="AH49" s="41">
        <f t="shared" si="21"/>
        <v>0</v>
      </c>
      <c r="AI49" s="39" t="s">
        <v>55</v>
      </c>
      <c r="AJ49" s="40">
        <f t="shared" si="22"/>
        <v>0</v>
      </c>
      <c r="AK49" s="41">
        <f t="shared" si="23"/>
        <v>0</v>
      </c>
      <c r="AL49" s="39" t="s">
        <v>56</v>
      </c>
      <c r="AM49" s="40">
        <f t="shared" si="24"/>
        <v>8</v>
      </c>
      <c r="AN49" s="41">
        <f t="shared" si="25"/>
        <v>1</v>
      </c>
      <c r="AO49" s="39" t="s">
        <v>57</v>
      </c>
      <c r="AP49" s="40">
        <f t="shared" si="26"/>
        <v>8</v>
      </c>
      <c r="AQ49" s="41">
        <f t="shared" si="27"/>
        <v>3</v>
      </c>
      <c r="AR49" s="39" t="s">
        <v>58</v>
      </c>
      <c r="AS49" s="40">
        <f t="shared" si="28"/>
        <v>8</v>
      </c>
      <c r="AT49" s="41">
        <f t="shared" si="29"/>
        <v>0</v>
      </c>
      <c r="AU49" s="39" t="s">
        <v>59</v>
      </c>
      <c r="AV49" s="40">
        <f t="shared" si="30"/>
        <v>0</v>
      </c>
      <c r="AW49" s="41">
        <f t="shared" si="31"/>
        <v>0</v>
      </c>
      <c r="AX49" s="39" t="s">
        <v>60</v>
      </c>
      <c r="AY49" s="40">
        <f t="shared" si="32"/>
        <v>0</v>
      </c>
      <c r="AZ49" s="41">
        <f t="shared" si="33"/>
        <v>0</v>
      </c>
      <c r="BA49" s="39" t="s">
        <v>61</v>
      </c>
      <c r="BB49" s="40">
        <f t="shared" si="34"/>
        <v>8</v>
      </c>
      <c r="BC49" s="41">
        <f t="shared" si="35"/>
        <v>0</v>
      </c>
      <c r="BD49" s="39" t="s">
        <v>102</v>
      </c>
      <c r="BE49" s="40">
        <f t="shared" si="36"/>
        <v>0</v>
      </c>
      <c r="BF49" s="41">
        <f t="shared" si="37"/>
        <v>0</v>
      </c>
      <c r="BG49" s="39" t="s">
        <v>91</v>
      </c>
      <c r="BH49" s="40">
        <f t="shared" si="38"/>
        <v>0</v>
      </c>
      <c r="BI49" s="41">
        <f t="shared" si="39"/>
        <v>0</v>
      </c>
      <c r="BJ49" s="39" t="s">
        <v>64</v>
      </c>
      <c r="BK49" s="40">
        <f t="shared" si="40"/>
        <v>8</v>
      </c>
      <c r="BL49" s="41">
        <f t="shared" si="41"/>
        <v>1</v>
      </c>
      <c r="BM49" s="39" t="s">
        <v>103</v>
      </c>
      <c r="BN49" s="40">
        <f t="shared" si="42"/>
        <v>0</v>
      </c>
      <c r="BO49" s="41">
        <f t="shared" si="43"/>
        <v>0</v>
      </c>
      <c r="BP49" s="39" t="s">
        <v>66</v>
      </c>
      <c r="BQ49" s="40">
        <f t="shared" si="44"/>
        <v>8</v>
      </c>
      <c r="BR49" s="41">
        <f t="shared" si="45"/>
        <v>0</v>
      </c>
      <c r="BS49" s="39" t="s">
        <v>67</v>
      </c>
      <c r="BT49" s="40">
        <f t="shared" si="46"/>
        <v>0</v>
      </c>
      <c r="BU49" s="41">
        <f t="shared" si="47"/>
        <v>0</v>
      </c>
      <c r="BV49" s="39" t="s">
        <v>68</v>
      </c>
      <c r="BW49" s="40">
        <f t="shared" si="48"/>
        <v>8</v>
      </c>
      <c r="BX49" s="41">
        <f t="shared" si="49"/>
        <v>0</v>
      </c>
      <c r="BY49" s="39" t="s">
        <v>69</v>
      </c>
      <c r="BZ49" s="40">
        <f t="shared" si="50"/>
        <v>8</v>
      </c>
      <c r="CA49" s="41">
        <f t="shared" si="51"/>
        <v>0</v>
      </c>
      <c r="CB49" s="39" t="s">
        <v>92</v>
      </c>
      <c r="CC49" s="40">
        <f t="shared" si="52"/>
        <v>8</v>
      </c>
      <c r="CD49" s="41">
        <f t="shared" si="53"/>
        <v>6</v>
      </c>
      <c r="CE49" s="39" t="s">
        <v>93</v>
      </c>
      <c r="CF49" s="40">
        <f t="shared" si="54"/>
        <v>8</v>
      </c>
      <c r="CG49" s="41">
        <f t="shared" si="55"/>
        <v>14</v>
      </c>
      <c r="CH49" s="39" t="s">
        <v>72</v>
      </c>
      <c r="CI49" s="40">
        <f t="shared" si="56"/>
        <v>0</v>
      </c>
      <c r="CJ49" s="41">
        <f t="shared" si="57"/>
        <v>0</v>
      </c>
      <c r="CK49" s="39" t="s">
        <v>73</v>
      </c>
      <c r="CL49" s="40">
        <f t="shared" si="58"/>
        <v>8</v>
      </c>
      <c r="CM49" s="41">
        <f t="shared" si="59"/>
        <v>12</v>
      </c>
      <c r="CN49" s="39" t="s">
        <v>74</v>
      </c>
      <c r="CO49" s="40">
        <f t="shared" si="60"/>
        <v>8</v>
      </c>
      <c r="CP49" s="41">
        <f t="shared" si="61"/>
        <v>0</v>
      </c>
      <c r="CQ49" s="39" t="s">
        <v>104</v>
      </c>
      <c r="CR49" s="40">
        <f t="shared" si="62"/>
        <v>0</v>
      </c>
      <c r="CS49" s="41">
        <f t="shared" si="63"/>
        <v>0</v>
      </c>
      <c r="CT49" s="39" t="s">
        <v>76</v>
      </c>
      <c r="CU49" s="40">
        <f t="shared" si="64"/>
        <v>8</v>
      </c>
      <c r="CV49" s="44">
        <f t="shared" si="65"/>
        <v>0</v>
      </c>
      <c r="CW49" s="50" t="s">
        <v>45</v>
      </c>
      <c r="CX49" s="51">
        <f t="shared" si="66"/>
        <v>10</v>
      </c>
      <c r="CY49" s="52">
        <f t="shared" si="67"/>
        <v>0</v>
      </c>
      <c r="CZ49" s="50" t="s">
        <v>48</v>
      </c>
      <c r="DA49" s="51">
        <f t="shared" si="68"/>
        <v>10</v>
      </c>
      <c r="DB49" s="52">
        <f t="shared" si="69"/>
        <v>1</v>
      </c>
      <c r="DC49" s="50" t="s">
        <v>49</v>
      </c>
      <c r="DD49" s="51">
        <f t="shared" si="70"/>
        <v>0</v>
      </c>
      <c r="DE49" s="52">
        <f t="shared" si="71"/>
        <v>0</v>
      </c>
      <c r="DF49" s="50" t="s">
        <v>52</v>
      </c>
      <c r="DG49" s="51">
        <f t="shared" si="72"/>
        <v>0</v>
      </c>
      <c r="DH49" s="53">
        <f t="shared" si="73"/>
        <v>0</v>
      </c>
      <c r="DI49" s="50" t="s">
        <v>53</v>
      </c>
      <c r="DJ49" s="51">
        <f t="shared" si="74"/>
        <v>10</v>
      </c>
      <c r="DK49" s="52">
        <f t="shared" si="75"/>
        <v>0</v>
      </c>
      <c r="DL49" s="50" t="s">
        <v>56</v>
      </c>
      <c r="DM49" s="51">
        <f t="shared" si="76"/>
        <v>10</v>
      </c>
      <c r="DN49" s="53">
        <f t="shared" si="77"/>
        <v>1</v>
      </c>
      <c r="DO49" s="50" t="s">
        <v>57</v>
      </c>
      <c r="DP49" s="51">
        <f t="shared" si="78"/>
        <v>0</v>
      </c>
      <c r="DQ49" s="52">
        <f t="shared" si="79"/>
        <v>0</v>
      </c>
      <c r="DR49" s="50" t="s">
        <v>60</v>
      </c>
      <c r="DS49" s="51">
        <f t="shared" si="80"/>
        <v>0</v>
      </c>
      <c r="DT49" s="52">
        <f t="shared" si="81"/>
        <v>0</v>
      </c>
      <c r="DU49" s="50" t="s">
        <v>61</v>
      </c>
      <c r="DV49" s="51">
        <f t="shared" si="82"/>
        <v>10</v>
      </c>
      <c r="DW49" s="53">
        <f t="shared" si="83"/>
        <v>0</v>
      </c>
      <c r="DX49" s="50" t="s">
        <v>64</v>
      </c>
      <c r="DY49" s="51">
        <f t="shared" si="84"/>
        <v>10</v>
      </c>
      <c r="DZ49" s="52">
        <f t="shared" si="85"/>
        <v>2</v>
      </c>
      <c r="EA49" s="50" t="s">
        <v>66</v>
      </c>
      <c r="EB49" s="51">
        <f t="shared" si="86"/>
        <v>0</v>
      </c>
      <c r="EC49" s="52">
        <f t="shared" si="87"/>
        <v>0</v>
      </c>
      <c r="ED49" s="50" t="s">
        <v>68</v>
      </c>
      <c r="EE49" s="51">
        <f t="shared" si="88"/>
        <v>10</v>
      </c>
      <c r="EF49" s="53">
        <f t="shared" si="89"/>
        <v>0</v>
      </c>
      <c r="EG49" s="50" t="s">
        <v>69</v>
      </c>
      <c r="EH49" s="51">
        <f t="shared" si="90"/>
        <v>10</v>
      </c>
      <c r="EI49" s="52">
        <f t="shared" si="91"/>
        <v>0</v>
      </c>
      <c r="EJ49" s="50" t="s">
        <v>72</v>
      </c>
      <c r="EK49" s="51">
        <f t="shared" si="92"/>
        <v>0</v>
      </c>
      <c r="EL49" s="52">
        <f t="shared" si="93"/>
        <v>0</v>
      </c>
      <c r="EM49" s="50" t="s">
        <v>74</v>
      </c>
      <c r="EN49" s="51">
        <f t="shared" si="94"/>
        <v>0</v>
      </c>
      <c r="EO49" s="52">
        <f t="shared" si="95"/>
        <v>0</v>
      </c>
      <c r="EP49" s="50" t="s">
        <v>76</v>
      </c>
      <c r="EQ49" s="51">
        <f t="shared" si="96"/>
        <v>10</v>
      </c>
      <c r="ER49" s="52">
        <f t="shared" si="97"/>
        <v>0</v>
      </c>
      <c r="ES49" s="33" t="s">
        <v>48</v>
      </c>
      <c r="ET49" s="34">
        <f t="shared" si="98"/>
        <v>0</v>
      </c>
      <c r="EU49" s="35">
        <f t="shared" si="99"/>
        <v>0</v>
      </c>
      <c r="EV49" s="55" t="s">
        <v>52</v>
      </c>
      <c r="EW49" s="34">
        <f t="shared" si="100"/>
        <v>0</v>
      </c>
      <c r="EX49" s="35">
        <f t="shared" si="101"/>
        <v>0</v>
      </c>
      <c r="EY49" s="33" t="s">
        <v>53</v>
      </c>
      <c r="EZ49" s="34">
        <f t="shared" si="102"/>
        <v>0</v>
      </c>
      <c r="FA49" s="35">
        <f t="shared" si="103"/>
        <v>0</v>
      </c>
      <c r="FB49" s="33" t="s">
        <v>60</v>
      </c>
      <c r="FC49" s="34">
        <f t="shared" si="104"/>
        <v>0</v>
      </c>
      <c r="FD49" s="35">
        <f t="shared" si="105"/>
        <v>0</v>
      </c>
      <c r="FE49" s="33" t="s">
        <v>64</v>
      </c>
      <c r="FF49" s="34">
        <f t="shared" si="106"/>
        <v>0</v>
      </c>
      <c r="FG49" s="35">
        <f t="shared" si="107"/>
        <v>0</v>
      </c>
      <c r="FH49" s="33" t="s">
        <v>66</v>
      </c>
      <c r="FI49" s="34">
        <f t="shared" si="108"/>
        <v>0</v>
      </c>
      <c r="FJ49" s="35">
        <f t="shared" si="109"/>
        <v>0</v>
      </c>
      <c r="FK49" s="33" t="s">
        <v>69</v>
      </c>
      <c r="FL49" s="34">
        <f t="shared" si="110"/>
        <v>12</v>
      </c>
      <c r="FM49" s="35">
        <f t="shared" si="111"/>
        <v>0</v>
      </c>
      <c r="FN49" s="33" t="s">
        <v>74</v>
      </c>
      <c r="FO49" s="34">
        <f t="shared" si="112"/>
        <v>0</v>
      </c>
      <c r="FP49" s="35">
        <f t="shared" si="113"/>
        <v>0</v>
      </c>
      <c r="FQ49" s="60" t="s">
        <v>52</v>
      </c>
      <c r="FR49" s="61">
        <f t="shared" si="114"/>
        <v>0</v>
      </c>
      <c r="FS49" s="62">
        <f t="shared" si="115"/>
        <v>0</v>
      </c>
      <c r="FT49" s="63" t="s">
        <v>60</v>
      </c>
      <c r="FU49" s="61">
        <f t="shared" si="116"/>
        <v>0</v>
      </c>
      <c r="FV49" s="62">
        <f t="shared" si="117"/>
        <v>0</v>
      </c>
      <c r="FW49" s="63" t="s">
        <v>66</v>
      </c>
      <c r="FX49" s="61">
        <f t="shared" si="118"/>
        <v>0</v>
      </c>
      <c r="FY49" s="62">
        <f t="shared" si="119"/>
        <v>0</v>
      </c>
      <c r="FZ49" s="63" t="s">
        <v>69</v>
      </c>
      <c r="GA49" s="61">
        <f t="shared" si="120"/>
        <v>0</v>
      </c>
      <c r="GB49" s="62">
        <f t="shared" si="121"/>
        <v>0</v>
      </c>
      <c r="GC49" s="67" t="s">
        <v>60</v>
      </c>
      <c r="GD49" s="68">
        <f t="shared" si="122"/>
        <v>0</v>
      </c>
      <c r="GE49" s="69">
        <f t="shared" si="123"/>
        <v>0</v>
      </c>
      <c r="GF49" s="67" t="s">
        <v>69</v>
      </c>
      <c r="GG49" s="68">
        <f t="shared" si="124"/>
        <v>0</v>
      </c>
      <c r="GH49" s="69">
        <f t="shared" si="125"/>
        <v>0</v>
      </c>
      <c r="GI49" s="73" t="s">
        <v>69</v>
      </c>
      <c r="GJ49" s="74">
        <f t="shared" si="126"/>
        <v>0</v>
      </c>
      <c r="GK49" s="75">
        <f t="shared" si="127"/>
        <v>0</v>
      </c>
    </row>
    <row r="50" spans="1:193" ht="10.5" customHeight="1" thickBot="1">
      <c r="A50" s="289" t="s">
        <v>116</v>
      </c>
      <c r="B50" s="290" t="s">
        <v>115</v>
      </c>
      <c r="C50" s="291" t="str">
        <f t="shared" si="0"/>
        <v>Ohio State</v>
      </c>
      <c r="D50" s="77">
        <f t="shared" si="1"/>
        <v>294</v>
      </c>
      <c r="E50" s="92" t="s">
        <v>45</v>
      </c>
      <c r="F50" s="93">
        <f t="shared" si="2"/>
        <v>8</v>
      </c>
      <c r="G50" s="94">
        <f t="shared" si="3"/>
        <v>0</v>
      </c>
      <c r="H50" s="92" t="s">
        <v>46</v>
      </c>
      <c r="I50" s="93">
        <f t="shared" si="4"/>
        <v>0</v>
      </c>
      <c r="J50" s="94">
        <f t="shared" si="5"/>
        <v>0</v>
      </c>
      <c r="K50" s="92" t="s">
        <v>85</v>
      </c>
      <c r="L50" s="93">
        <f t="shared" si="6"/>
        <v>0</v>
      </c>
      <c r="M50" s="94">
        <f t="shared" si="7"/>
        <v>0</v>
      </c>
      <c r="N50" s="92" t="s">
        <v>48</v>
      </c>
      <c r="O50" s="93">
        <f t="shared" si="8"/>
        <v>8</v>
      </c>
      <c r="P50" s="94">
        <f t="shared" si="9"/>
        <v>1</v>
      </c>
      <c r="Q50" s="92" t="s">
        <v>49</v>
      </c>
      <c r="R50" s="93">
        <f t="shared" si="10"/>
        <v>0</v>
      </c>
      <c r="S50" s="94">
        <f t="shared" si="11"/>
        <v>0</v>
      </c>
      <c r="T50" s="92" t="s">
        <v>50</v>
      </c>
      <c r="U50" s="93">
        <f t="shared" si="12"/>
        <v>8</v>
      </c>
      <c r="V50" s="94">
        <f t="shared" si="13"/>
        <v>0</v>
      </c>
      <c r="W50" s="92" t="s">
        <v>88</v>
      </c>
      <c r="X50" s="93">
        <f t="shared" si="14"/>
        <v>8</v>
      </c>
      <c r="Y50" s="94">
        <f t="shared" si="15"/>
        <v>10</v>
      </c>
      <c r="Z50" s="92" t="s">
        <v>52</v>
      </c>
      <c r="AA50" s="93">
        <f t="shared" si="16"/>
        <v>0</v>
      </c>
      <c r="AB50" s="94">
        <f t="shared" si="17"/>
        <v>0</v>
      </c>
      <c r="AC50" s="92" t="s">
        <v>53</v>
      </c>
      <c r="AD50" s="93">
        <f t="shared" si="18"/>
        <v>8</v>
      </c>
      <c r="AE50" s="94">
        <f t="shared" si="19"/>
        <v>0</v>
      </c>
      <c r="AF50" s="92" t="s">
        <v>89</v>
      </c>
      <c r="AG50" s="93">
        <f t="shared" si="20"/>
        <v>0</v>
      </c>
      <c r="AH50" s="94">
        <f t="shared" si="21"/>
        <v>0</v>
      </c>
      <c r="AI50" s="92" t="s">
        <v>90</v>
      </c>
      <c r="AJ50" s="93">
        <f t="shared" si="22"/>
        <v>8</v>
      </c>
      <c r="AK50" s="94">
        <f t="shared" si="23"/>
        <v>2</v>
      </c>
      <c r="AL50" s="92" t="s">
        <v>117</v>
      </c>
      <c r="AM50" s="93">
        <f t="shared" si="24"/>
        <v>0</v>
      </c>
      <c r="AN50" s="94">
        <f t="shared" si="25"/>
        <v>0</v>
      </c>
      <c r="AO50" s="92" t="s">
        <v>57</v>
      </c>
      <c r="AP50" s="93">
        <f t="shared" si="26"/>
        <v>8</v>
      </c>
      <c r="AQ50" s="94">
        <f t="shared" si="27"/>
        <v>3</v>
      </c>
      <c r="AR50" s="92" t="s">
        <v>58</v>
      </c>
      <c r="AS50" s="93">
        <f t="shared" si="28"/>
        <v>8</v>
      </c>
      <c r="AT50" s="94">
        <f t="shared" si="29"/>
        <v>0</v>
      </c>
      <c r="AU50" s="92" t="s">
        <v>59</v>
      </c>
      <c r="AV50" s="93">
        <f t="shared" si="30"/>
        <v>0</v>
      </c>
      <c r="AW50" s="94">
        <f t="shared" si="31"/>
        <v>0</v>
      </c>
      <c r="AX50" s="92" t="s">
        <v>60</v>
      </c>
      <c r="AY50" s="93">
        <f t="shared" si="32"/>
        <v>0</v>
      </c>
      <c r="AZ50" s="94">
        <f t="shared" si="33"/>
        <v>0</v>
      </c>
      <c r="BA50" s="92" t="s">
        <v>61</v>
      </c>
      <c r="BB50" s="93">
        <f t="shared" si="34"/>
        <v>8</v>
      </c>
      <c r="BC50" s="94">
        <f t="shared" si="35"/>
        <v>0</v>
      </c>
      <c r="BD50" s="92" t="s">
        <v>102</v>
      </c>
      <c r="BE50" s="93">
        <f t="shared" si="36"/>
        <v>0</v>
      </c>
      <c r="BF50" s="94">
        <f t="shared" si="37"/>
        <v>0</v>
      </c>
      <c r="BG50" s="92" t="s">
        <v>63</v>
      </c>
      <c r="BH50" s="93">
        <f t="shared" si="38"/>
        <v>8</v>
      </c>
      <c r="BI50" s="94">
        <f t="shared" si="39"/>
        <v>2</v>
      </c>
      <c r="BJ50" s="92" t="s">
        <v>64</v>
      </c>
      <c r="BK50" s="93">
        <f t="shared" si="40"/>
        <v>8</v>
      </c>
      <c r="BL50" s="94">
        <f t="shared" si="41"/>
        <v>1</v>
      </c>
      <c r="BM50" s="92" t="s">
        <v>103</v>
      </c>
      <c r="BN50" s="93">
        <f t="shared" si="42"/>
        <v>0</v>
      </c>
      <c r="BO50" s="94">
        <f t="shared" si="43"/>
        <v>0</v>
      </c>
      <c r="BP50" s="92" t="s">
        <v>66</v>
      </c>
      <c r="BQ50" s="93">
        <f t="shared" si="44"/>
        <v>8</v>
      </c>
      <c r="BR50" s="94">
        <f t="shared" si="45"/>
        <v>0</v>
      </c>
      <c r="BS50" s="92" t="s">
        <v>67</v>
      </c>
      <c r="BT50" s="93">
        <f t="shared" si="46"/>
        <v>0</v>
      </c>
      <c r="BU50" s="94">
        <f t="shared" si="47"/>
        <v>0</v>
      </c>
      <c r="BV50" s="92" t="s">
        <v>68</v>
      </c>
      <c r="BW50" s="93">
        <f t="shared" si="48"/>
        <v>8</v>
      </c>
      <c r="BX50" s="94">
        <f t="shared" si="49"/>
        <v>0</v>
      </c>
      <c r="BY50" s="92" t="s">
        <v>69</v>
      </c>
      <c r="BZ50" s="93">
        <f t="shared" si="50"/>
        <v>8</v>
      </c>
      <c r="CA50" s="94">
        <f t="shared" si="51"/>
        <v>0</v>
      </c>
      <c r="CB50" s="92" t="s">
        <v>70</v>
      </c>
      <c r="CC50" s="93">
        <f t="shared" si="52"/>
        <v>0</v>
      </c>
      <c r="CD50" s="94">
        <f t="shared" si="53"/>
        <v>0</v>
      </c>
      <c r="CE50" s="92" t="s">
        <v>93</v>
      </c>
      <c r="CF50" s="93">
        <f t="shared" si="54"/>
        <v>8</v>
      </c>
      <c r="CG50" s="94">
        <f t="shared" si="55"/>
        <v>14</v>
      </c>
      <c r="CH50" s="92" t="s">
        <v>94</v>
      </c>
      <c r="CI50" s="93">
        <f t="shared" si="56"/>
        <v>8</v>
      </c>
      <c r="CJ50" s="94">
        <f t="shared" si="57"/>
        <v>16</v>
      </c>
      <c r="CK50" s="92" t="s">
        <v>73</v>
      </c>
      <c r="CL50" s="93">
        <f t="shared" si="58"/>
        <v>8</v>
      </c>
      <c r="CM50" s="94">
        <f t="shared" si="59"/>
        <v>12</v>
      </c>
      <c r="CN50" s="92" t="s">
        <v>96</v>
      </c>
      <c r="CO50" s="93">
        <f t="shared" si="60"/>
        <v>0</v>
      </c>
      <c r="CP50" s="94">
        <f t="shared" si="61"/>
        <v>0</v>
      </c>
      <c r="CQ50" s="92" t="s">
        <v>104</v>
      </c>
      <c r="CR50" s="93">
        <f t="shared" si="62"/>
        <v>0</v>
      </c>
      <c r="CS50" s="94">
        <f t="shared" si="63"/>
        <v>0</v>
      </c>
      <c r="CT50" s="92" t="s">
        <v>76</v>
      </c>
      <c r="CU50" s="93">
        <f t="shared" si="64"/>
        <v>8</v>
      </c>
      <c r="CV50" s="95">
        <f t="shared" si="65"/>
        <v>0</v>
      </c>
      <c r="CW50" s="96" t="s">
        <v>45</v>
      </c>
      <c r="CX50" s="97">
        <f t="shared" si="66"/>
        <v>10</v>
      </c>
      <c r="CY50" s="98">
        <f t="shared" si="67"/>
        <v>0</v>
      </c>
      <c r="CZ50" s="96" t="s">
        <v>85</v>
      </c>
      <c r="DA50" s="97">
        <f t="shared" si="68"/>
        <v>0</v>
      </c>
      <c r="DB50" s="98">
        <f t="shared" si="69"/>
        <v>0</v>
      </c>
      <c r="DC50" s="96" t="s">
        <v>49</v>
      </c>
      <c r="DD50" s="97">
        <f t="shared" si="70"/>
        <v>0</v>
      </c>
      <c r="DE50" s="98">
        <f t="shared" si="71"/>
        <v>0</v>
      </c>
      <c r="DF50" s="96" t="s">
        <v>52</v>
      </c>
      <c r="DG50" s="97">
        <f t="shared" si="72"/>
        <v>0</v>
      </c>
      <c r="DH50" s="99">
        <f t="shared" si="73"/>
        <v>0</v>
      </c>
      <c r="DI50" s="96" t="s">
        <v>89</v>
      </c>
      <c r="DJ50" s="97">
        <f t="shared" si="74"/>
        <v>0</v>
      </c>
      <c r="DK50" s="98">
        <f t="shared" si="75"/>
        <v>0</v>
      </c>
      <c r="DL50" s="96" t="s">
        <v>90</v>
      </c>
      <c r="DM50" s="97">
        <f t="shared" si="76"/>
        <v>0</v>
      </c>
      <c r="DN50" s="99">
        <f t="shared" si="77"/>
        <v>0</v>
      </c>
      <c r="DO50" s="96" t="s">
        <v>58</v>
      </c>
      <c r="DP50" s="97">
        <f t="shared" si="78"/>
        <v>10</v>
      </c>
      <c r="DQ50" s="98">
        <f t="shared" si="79"/>
        <v>0</v>
      </c>
      <c r="DR50" s="96" t="s">
        <v>60</v>
      </c>
      <c r="DS50" s="97">
        <f t="shared" si="80"/>
        <v>0</v>
      </c>
      <c r="DT50" s="98">
        <f t="shared" si="81"/>
        <v>0</v>
      </c>
      <c r="DU50" s="96" t="s">
        <v>61</v>
      </c>
      <c r="DV50" s="97">
        <f t="shared" si="82"/>
        <v>10</v>
      </c>
      <c r="DW50" s="99">
        <f t="shared" si="83"/>
        <v>0</v>
      </c>
      <c r="DX50" s="96" t="s">
        <v>63</v>
      </c>
      <c r="DY50" s="97">
        <f t="shared" si="84"/>
        <v>0</v>
      </c>
      <c r="DZ50" s="98">
        <f t="shared" si="85"/>
        <v>0</v>
      </c>
      <c r="EA50" s="96" t="s">
        <v>66</v>
      </c>
      <c r="EB50" s="97">
        <f t="shared" si="86"/>
        <v>0</v>
      </c>
      <c r="EC50" s="98">
        <f t="shared" si="87"/>
        <v>0</v>
      </c>
      <c r="ED50" s="96" t="s">
        <v>68</v>
      </c>
      <c r="EE50" s="97">
        <f t="shared" si="88"/>
        <v>10</v>
      </c>
      <c r="EF50" s="99">
        <f t="shared" si="89"/>
        <v>0</v>
      </c>
      <c r="EG50" s="96" t="s">
        <v>69</v>
      </c>
      <c r="EH50" s="97">
        <f t="shared" si="90"/>
        <v>10</v>
      </c>
      <c r="EI50" s="98">
        <f t="shared" si="91"/>
        <v>0</v>
      </c>
      <c r="EJ50" s="96" t="s">
        <v>105</v>
      </c>
      <c r="EK50" s="97">
        <f t="shared" si="92"/>
        <v>0</v>
      </c>
      <c r="EL50" s="98">
        <f t="shared" si="93"/>
        <v>0</v>
      </c>
      <c r="EM50" s="96" t="s">
        <v>96</v>
      </c>
      <c r="EN50" s="97">
        <f t="shared" si="94"/>
        <v>0</v>
      </c>
      <c r="EO50" s="98">
        <f t="shared" si="95"/>
        <v>0</v>
      </c>
      <c r="EP50" s="96" t="s">
        <v>104</v>
      </c>
      <c r="EQ50" s="97">
        <f t="shared" si="96"/>
        <v>0</v>
      </c>
      <c r="ER50" s="98">
        <f t="shared" si="97"/>
        <v>0</v>
      </c>
      <c r="ES50" s="102" t="s">
        <v>85</v>
      </c>
      <c r="ET50" s="100">
        <f t="shared" si="98"/>
        <v>0</v>
      </c>
      <c r="EU50" s="257">
        <f t="shared" si="99"/>
        <v>0</v>
      </c>
      <c r="EV50" s="260" t="s">
        <v>52</v>
      </c>
      <c r="EW50" s="100">
        <f t="shared" si="100"/>
        <v>0</v>
      </c>
      <c r="EX50" s="101">
        <f t="shared" si="101"/>
        <v>0</v>
      </c>
      <c r="EY50" s="102" t="s">
        <v>90</v>
      </c>
      <c r="EZ50" s="100">
        <f t="shared" si="102"/>
        <v>0</v>
      </c>
      <c r="FA50" s="101">
        <f t="shared" si="103"/>
        <v>0</v>
      </c>
      <c r="FB50" s="102" t="s">
        <v>58</v>
      </c>
      <c r="FC50" s="100">
        <f t="shared" si="104"/>
        <v>0</v>
      </c>
      <c r="FD50" s="101">
        <f t="shared" si="105"/>
        <v>0</v>
      </c>
      <c r="FE50" s="102" t="s">
        <v>63</v>
      </c>
      <c r="FF50" s="100">
        <f t="shared" si="106"/>
        <v>0</v>
      </c>
      <c r="FG50" s="101">
        <f t="shared" si="107"/>
        <v>0</v>
      </c>
      <c r="FH50" s="102" t="s">
        <v>68</v>
      </c>
      <c r="FI50" s="100">
        <f t="shared" si="108"/>
        <v>12</v>
      </c>
      <c r="FJ50" s="101">
        <f t="shared" si="109"/>
        <v>0</v>
      </c>
      <c r="FK50" s="102" t="s">
        <v>69</v>
      </c>
      <c r="FL50" s="100">
        <f t="shared" si="110"/>
        <v>12</v>
      </c>
      <c r="FM50" s="101">
        <f t="shared" si="111"/>
        <v>0</v>
      </c>
      <c r="FN50" s="102" t="s">
        <v>104</v>
      </c>
      <c r="FO50" s="100">
        <f t="shared" si="112"/>
        <v>0</v>
      </c>
      <c r="FP50" s="101">
        <f t="shared" si="113"/>
        <v>0</v>
      </c>
      <c r="FQ50" s="103" t="s">
        <v>52</v>
      </c>
      <c r="FR50" s="104">
        <f t="shared" si="114"/>
        <v>0</v>
      </c>
      <c r="FS50" s="105">
        <f t="shared" si="115"/>
        <v>0</v>
      </c>
      <c r="FT50" s="106" t="s">
        <v>58</v>
      </c>
      <c r="FU50" s="104">
        <f t="shared" si="116"/>
        <v>0</v>
      </c>
      <c r="FV50" s="105">
        <f t="shared" si="117"/>
        <v>0</v>
      </c>
      <c r="FW50" s="106" t="s">
        <v>68</v>
      </c>
      <c r="FX50" s="104">
        <f t="shared" si="118"/>
        <v>15</v>
      </c>
      <c r="FY50" s="105">
        <f t="shared" si="119"/>
        <v>0</v>
      </c>
      <c r="FZ50" s="106" t="s">
        <v>69</v>
      </c>
      <c r="GA50" s="104">
        <f t="shared" si="120"/>
        <v>0</v>
      </c>
      <c r="GB50" s="105">
        <f t="shared" si="121"/>
        <v>0</v>
      </c>
      <c r="GC50" s="107" t="s">
        <v>58</v>
      </c>
      <c r="GD50" s="108">
        <f t="shared" si="122"/>
        <v>0</v>
      </c>
      <c r="GE50" s="109">
        <f t="shared" si="123"/>
        <v>0</v>
      </c>
      <c r="GF50" s="107" t="s">
        <v>68</v>
      </c>
      <c r="GG50" s="108">
        <f t="shared" si="124"/>
        <v>0</v>
      </c>
      <c r="GH50" s="109">
        <f t="shared" si="125"/>
        <v>0</v>
      </c>
      <c r="GI50" s="110" t="s">
        <v>68</v>
      </c>
      <c r="GJ50" s="111">
        <f t="shared" si="126"/>
        <v>0</v>
      </c>
      <c r="GK50" s="112">
        <f t="shared" si="127"/>
        <v>0</v>
      </c>
    </row>
    <row r="51" spans="1:191" s="119" customFormat="1" ht="12.75">
      <c r="A51" s="117"/>
      <c r="B51" s="118" t="s">
        <v>194</v>
      </c>
      <c r="C51" s="246"/>
      <c r="E51" s="119">
        <v>1</v>
      </c>
      <c r="H51" s="119">
        <v>2</v>
      </c>
      <c r="K51" s="119">
        <v>3</v>
      </c>
      <c r="N51" s="119">
        <v>4</v>
      </c>
      <c r="Q51" s="119">
        <v>5</v>
      </c>
      <c r="T51" s="119">
        <v>6</v>
      </c>
      <c r="W51" s="119">
        <v>7</v>
      </c>
      <c r="Z51" s="119">
        <v>8</v>
      </c>
      <c r="AC51" s="119">
        <v>9</v>
      </c>
      <c r="AF51" s="119">
        <v>10</v>
      </c>
      <c r="AI51" s="119">
        <v>11</v>
      </c>
      <c r="AL51" s="120">
        <v>12</v>
      </c>
      <c r="AM51" s="120"/>
      <c r="AN51" s="120"/>
      <c r="AO51" s="119">
        <v>13</v>
      </c>
      <c r="AR51" s="119">
        <v>14</v>
      </c>
      <c r="AU51" s="119">
        <v>15</v>
      </c>
      <c r="AX51" s="119">
        <v>16</v>
      </c>
      <c r="BA51" s="119">
        <v>17</v>
      </c>
      <c r="BD51" s="119">
        <v>18</v>
      </c>
      <c r="BG51" s="119">
        <v>19</v>
      </c>
      <c r="BJ51" s="119">
        <v>20</v>
      </c>
      <c r="BM51" s="119">
        <v>21</v>
      </c>
      <c r="BP51" s="119">
        <v>22</v>
      </c>
      <c r="BS51" s="119">
        <v>23</v>
      </c>
      <c r="BV51" s="119">
        <v>24</v>
      </c>
      <c r="BY51" s="119">
        <v>25</v>
      </c>
      <c r="CB51" s="119">
        <v>26</v>
      </c>
      <c r="CE51" s="119">
        <v>27</v>
      </c>
      <c r="CH51" s="119">
        <v>28</v>
      </c>
      <c r="CK51" s="119">
        <v>29</v>
      </c>
      <c r="CN51" s="119">
        <v>30</v>
      </c>
      <c r="CQ51" s="119">
        <v>31</v>
      </c>
      <c r="CT51" s="119">
        <v>32</v>
      </c>
      <c r="CW51" s="119">
        <v>33</v>
      </c>
      <c r="CZ51" s="119">
        <v>34</v>
      </c>
      <c r="DC51" s="119">
        <v>35</v>
      </c>
      <c r="DF51" s="119">
        <v>36</v>
      </c>
      <c r="DI51" s="119">
        <v>37</v>
      </c>
      <c r="DL51" s="119">
        <v>38</v>
      </c>
      <c r="DO51" s="119">
        <v>39</v>
      </c>
      <c r="DR51" s="119">
        <v>40</v>
      </c>
      <c r="DU51" s="119">
        <v>41</v>
      </c>
      <c r="DX51" s="119">
        <v>42</v>
      </c>
      <c r="EA51" s="119">
        <v>43</v>
      </c>
      <c r="ED51" s="119">
        <v>44</v>
      </c>
      <c r="EG51" s="119">
        <v>45</v>
      </c>
      <c r="EJ51" s="119">
        <v>46</v>
      </c>
      <c r="EM51" s="119">
        <v>47</v>
      </c>
      <c r="EP51" s="119">
        <v>48</v>
      </c>
      <c r="ES51" s="119">
        <v>49</v>
      </c>
      <c r="EV51" s="119">
        <v>50</v>
      </c>
      <c r="EY51" s="119">
        <v>51</v>
      </c>
      <c r="FB51" s="119">
        <v>52</v>
      </c>
      <c r="FE51" s="119">
        <v>53</v>
      </c>
      <c r="FH51" s="119">
        <v>54</v>
      </c>
      <c r="FK51" s="119">
        <v>55</v>
      </c>
      <c r="FN51" s="119">
        <v>56</v>
      </c>
      <c r="FQ51" s="119">
        <v>57</v>
      </c>
      <c r="FT51" s="119">
        <v>58</v>
      </c>
      <c r="FW51" s="119">
        <v>59</v>
      </c>
      <c r="FZ51" s="119">
        <v>60</v>
      </c>
      <c r="GC51" s="119">
        <v>61</v>
      </c>
      <c r="GF51" s="119">
        <v>62</v>
      </c>
      <c r="GI51" s="119">
        <v>63</v>
      </c>
    </row>
    <row r="52" spans="3:192" s="91" customFormat="1" ht="13.5">
      <c r="C52" s="247"/>
      <c r="E52" s="302" t="s">
        <v>233</v>
      </c>
      <c r="F52" s="303"/>
      <c r="H52" s="302" t="s">
        <v>233</v>
      </c>
      <c r="I52" s="303"/>
      <c r="K52" s="302" t="s">
        <v>233</v>
      </c>
      <c r="L52" s="303"/>
      <c r="N52" s="302" t="s">
        <v>233</v>
      </c>
      <c r="O52" s="303"/>
      <c r="Q52" s="302" t="s">
        <v>233</v>
      </c>
      <c r="R52" s="303"/>
      <c r="T52" s="302" t="s">
        <v>233</v>
      </c>
      <c r="U52" s="303"/>
      <c r="W52" s="302" t="s">
        <v>233</v>
      </c>
      <c r="X52" s="303"/>
      <c r="Z52" s="302" t="s">
        <v>233</v>
      </c>
      <c r="AA52" s="303"/>
      <c r="AC52" s="302" t="s">
        <v>233</v>
      </c>
      <c r="AD52" s="303"/>
      <c r="AF52" s="302" t="s">
        <v>233</v>
      </c>
      <c r="AG52" s="303"/>
      <c r="AI52" s="302" t="s">
        <v>233</v>
      </c>
      <c r="AJ52" s="303"/>
      <c r="AL52" s="302" t="s">
        <v>233</v>
      </c>
      <c r="AM52" s="303"/>
      <c r="AO52" s="302" t="s">
        <v>233</v>
      </c>
      <c r="AP52" s="303"/>
      <c r="AR52" s="302" t="s">
        <v>233</v>
      </c>
      <c r="AS52" s="303"/>
      <c r="AU52" s="302" t="s">
        <v>233</v>
      </c>
      <c r="AV52" s="303"/>
      <c r="AX52" s="302" t="s">
        <v>233</v>
      </c>
      <c r="AY52" s="303"/>
      <c r="BA52" s="302" t="s">
        <v>233</v>
      </c>
      <c r="BB52" s="303"/>
      <c r="BD52" s="302" t="s">
        <v>233</v>
      </c>
      <c r="BE52" s="303"/>
      <c r="BG52" s="302" t="s">
        <v>233</v>
      </c>
      <c r="BH52" s="303"/>
      <c r="BJ52" s="302" t="s">
        <v>233</v>
      </c>
      <c r="BK52" s="303"/>
      <c r="BM52" s="302" t="s">
        <v>233</v>
      </c>
      <c r="BN52" s="303"/>
      <c r="BP52" s="302" t="s">
        <v>233</v>
      </c>
      <c r="BQ52" s="303"/>
      <c r="BS52" s="302" t="s">
        <v>233</v>
      </c>
      <c r="BT52" s="303"/>
      <c r="BV52" s="302" t="s">
        <v>233</v>
      </c>
      <c r="BW52" s="303"/>
      <c r="BY52" s="302" t="s">
        <v>233</v>
      </c>
      <c r="BZ52" s="303"/>
      <c r="CB52" s="302" t="s">
        <v>233</v>
      </c>
      <c r="CC52" s="303"/>
      <c r="CE52" s="302" t="s">
        <v>233</v>
      </c>
      <c r="CF52" s="303"/>
      <c r="CH52" s="302" t="s">
        <v>233</v>
      </c>
      <c r="CI52" s="303"/>
      <c r="CK52" s="302" t="s">
        <v>233</v>
      </c>
      <c r="CL52" s="303"/>
      <c r="CN52" s="302" t="s">
        <v>233</v>
      </c>
      <c r="CO52" s="303"/>
      <c r="CQ52" s="302" t="s">
        <v>233</v>
      </c>
      <c r="CR52" s="303"/>
      <c r="CT52" s="302" t="s">
        <v>233</v>
      </c>
      <c r="CU52" s="303"/>
      <c r="CW52" s="302" t="s">
        <v>234</v>
      </c>
      <c r="CX52" s="303"/>
      <c r="CZ52" s="302" t="s">
        <v>234</v>
      </c>
      <c r="DA52" s="303"/>
      <c r="DC52" s="302" t="s">
        <v>234</v>
      </c>
      <c r="DD52" s="303"/>
      <c r="DF52" s="302" t="s">
        <v>234</v>
      </c>
      <c r="DG52" s="303"/>
      <c r="DI52" s="302" t="s">
        <v>234</v>
      </c>
      <c r="DJ52" s="303"/>
      <c r="DL52" s="302" t="s">
        <v>234</v>
      </c>
      <c r="DM52" s="303"/>
      <c r="DO52" s="302" t="s">
        <v>234</v>
      </c>
      <c r="DP52" s="303"/>
      <c r="DR52" s="302" t="s">
        <v>234</v>
      </c>
      <c r="DS52" s="303"/>
      <c r="DU52" s="302" t="s">
        <v>234</v>
      </c>
      <c r="DV52" s="303"/>
      <c r="DX52" s="302" t="s">
        <v>234</v>
      </c>
      <c r="DY52" s="303"/>
      <c r="EA52" s="302" t="s">
        <v>234</v>
      </c>
      <c r="EB52" s="303"/>
      <c r="ED52" s="302" t="s">
        <v>234</v>
      </c>
      <c r="EE52" s="303"/>
      <c r="EG52" s="302" t="s">
        <v>234</v>
      </c>
      <c r="EH52" s="303"/>
      <c r="EJ52" s="302" t="s">
        <v>234</v>
      </c>
      <c r="EK52" s="303"/>
      <c r="EM52" s="302" t="s">
        <v>234</v>
      </c>
      <c r="EN52" s="303"/>
      <c r="EP52" s="302" t="s">
        <v>234</v>
      </c>
      <c r="EQ52" s="303"/>
      <c r="ES52" s="302" t="s">
        <v>235</v>
      </c>
      <c r="ET52" s="303"/>
      <c r="EV52" s="302" t="s">
        <v>235</v>
      </c>
      <c r="EW52" s="303"/>
      <c r="EY52" s="302" t="s">
        <v>235</v>
      </c>
      <c r="EZ52" s="303"/>
      <c r="FB52" s="302" t="s">
        <v>235</v>
      </c>
      <c r="FC52" s="303"/>
      <c r="FE52" s="302" t="s">
        <v>235</v>
      </c>
      <c r="FF52" s="303"/>
      <c r="FH52" s="302" t="s">
        <v>235</v>
      </c>
      <c r="FI52" s="303"/>
      <c r="FK52" s="302" t="s">
        <v>235</v>
      </c>
      <c r="FL52" s="303"/>
      <c r="FN52" s="302" t="s">
        <v>235</v>
      </c>
      <c r="FO52" s="303"/>
      <c r="FQ52" s="302" t="s">
        <v>236</v>
      </c>
      <c r="FR52" s="303"/>
      <c r="FT52" s="302" t="s">
        <v>236</v>
      </c>
      <c r="FU52" s="303"/>
      <c r="FW52" s="302" t="s">
        <v>236</v>
      </c>
      <c r="FX52" s="303"/>
      <c r="FZ52" s="302" t="s">
        <v>236</v>
      </c>
      <c r="GA52" s="303"/>
      <c r="GC52" s="302" t="s">
        <v>237</v>
      </c>
      <c r="GD52" s="303"/>
      <c r="GF52" s="302" t="s">
        <v>237</v>
      </c>
      <c r="GG52" s="303"/>
      <c r="GI52" s="302" t="s">
        <v>238</v>
      </c>
      <c r="GJ52" s="303"/>
    </row>
    <row r="53" spans="38:40" ht="3" customHeight="1">
      <c r="AL53" s="29"/>
      <c r="AM53" s="29"/>
      <c r="AN53" s="29"/>
    </row>
    <row r="54" spans="1:192" ht="10.5">
      <c r="A54" s="1"/>
      <c r="B54" s="1"/>
      <c r="C54" s="249"/>
      <c r="E54" s="89" t="s">
        <v>45</v>
      </c>
      <c r="F54" s="90">
        <v>47</v>
      </c>
      <c r="H54" s="89" t="s">
        <v>84</v>
      </c>
      <c r="I54" s="90">
        <v>29</v>
      </c>
      <c r="K54" s="89" t="s">
        <v>85</v>
      </c>
      <c r="L54" s="90">
        <v>36</v>
      </c>
      <c r="N54" s="89" t="s">
        <v>48</v>
      </c>
      <c r="O54" s="90">
        <v>32</v>
      </c>
      <c r="Q54" s="89" t="s">
        <v>49</v>
      </c>
      <c r="R54" s="90">
        <v>32</v>
      </c>
      <c r="T54" s="89" t="s">
        <v>50</v>
      </c>
      <c r="U54" s="90">
        <v>45</v>
      </c>
      <c r="W54" s="89" t="s">
        <v>88</v>
      </c>
      <c r="X54" s="90">
        <v>25</v>
      </c>
      <c r="Z54" s="89" t="s">
        <v>52</v>
      </c>
      <c r="AA54" s="90">
        <v>47</v>
      </c>
      <c r="AC54" s="89" t="s">
        <v>53</v>
      </c>
      <c r="AD54" s="90">
        <v>47</v>
      </c>
      <c r="AF54" s="89" t="s">
        <v>89</v>
      </c>
      <c r="AG54" s="90">
        <v>31</v>
      </c>
      <c r="AI54" s="89" t="s">
        <v>90</v>
      </c>
      <c r="AJ54" s="90">
        <v>25</v>
      </c>
      <c r="AL54" s="89" t="s">
        <v>56</v>
      </c>
      <c r="AM54" s="90">
        <v>45</v>
      </c>
      <c r="AO54" s="89" t="s">
        <v>57</v>
      </c>
      <c r="AP54" s="90">
        <v>32</v>
      </c>
      <c r="AR54" s="89" t="s">
        <v>58</v>
      </c>
      <c r="AS54" s="90">
        <v>45</v>
      </c>
      <c r="AU54" s="89" t="s">
        <v>77</v>
      </c>
      <c r="AV54" s="90">
        <v>26</v>
      </c>
      <c r="AX54" s="89" t="s">
        <v>60</v>
      </c>
      <c r="AY54" s="90">
        <v>47</v>
      </c>
      <c r="BA54" s="89" t="s">
        <v>61</v>
      </c>
      <c r="BB54" s="90">
        <v>46</v>
      </c>
      <c r="BD54" s="89" t="s">
        <v>62</v>
      </c>
      <c r="BE54" s="90">
        <v>39</v>
      </c>
      <c r="BG54" s="89" t="s">
        <v>63</v>
      </c>
      <c r="BH54" s="90">
        <v>42</v>
      </c>
      <c r="BJ54" s="89" t="s">
        <v>64</v>
      </c>
      <c r="BK54" s="90">
        <v>42</v>
      </c>
      <c r="BM54" s="89" t="s">
        <v>65</v>
      </c>
      <c r="BN54" s="90">
        <v>33</v>
      </c>
      <c r="BP54" s="89" t="s">
        <v>66</v>
      </c>
      <c r="BQ54" s="90">
        <v>44</v>
      </c>
      <c r="BS54" s="89" t="s">
        <v>67</v>
      </c>
      <c r="BT54" s="90">
        <v>29</v>
      </c>
      <c r="BV54" s="89" t="s">
        <v>68</v>
      </c>
      <c r="BW54" s="90">
        <v>47</v>
      </c>
      <c r="BY54" s="89" t="s">
        <v>69</v>
      </c>
      <c r="BZ54" s="90">
        <v>47</v>
      </c>
      <c r="CB54" s="89" t="s">
        <v>92</v>
      </c>
      <c r="CC54" s="90">
        <v>29</v>
      </c>
      <c r="CE54" s="89" t="s">
        <v>71</v>
      </c>
      <c r="CF54" s="90">
        <v>28</v>
      </c>
      <c r="CH54" s="89" t="s">
        <v>72</v>
      </c>
      <c r="CI54" s="90">
        <v>35</v>
      </c>
      <c r="CK54" s="89" t="s">
        <v>73</v>
      </c>
      <c r="CL54" s="90">
        <v>25</v>
      </c>
      <c r="CN54" s="89" t="s">
        <v>74</v>
      </c>
      <c r="CO54" s="90">
        <v>35</v>
      </c>
      <c r="CQ54" s="89" t="s">
        <v>75</v>
      </c>
      <c r="CR54" s="90">
        <v>27</v>
      </c>
      <c r="CT54" s="89" t="s">
        <v>76</v>
      </c>
      <c r="CU54" s="90">
        <v>44</v>
      </c>
      <c r="CW54" s="89" t="s">
        <v>45</v>
      </c>
      <c r="CX54" s="90">
        <v>47</v>
      </c>
      <c r="CZ54" s="89" t="s">
        <v>85</v>
      </c>
      <c r="DA54" s="90">
        <v>30</v>
      </c>
      <c r="DC54" s="89" t="s">
        <v>50</v>
      </c>
      <c r="DD54" s="90">
        <v>38</v>
      </c>
      <c r="DF54" s="89" t="s">
        <v>52</v>
      </c>
      <c r="DG54" s="90">
        <v>45</v>
      </c>
      <c r="DI54" s="89" t="s">
        <v>53</v>
      </c>
      <c r="DJ54" s="90">
        <v>41</v>
      </c>
      <c r="DL54" s="89" t="s">
        <v>56</v>
      </c>
      <c r="DM54" s="90">
        <v>26</v>
      </c>
      <c r="DO54" s="89" t="s">
        <v>58</v>
      </c>
      <c r="DP54" s="90">
        <v>41</v>
      </c>
      <c r="DR54" s="89" t="s">
        <v>60</v>
      </c>
      <c r="DS54" s="90">
        <v>47</v>
      </c>
      <c r="DU54" s="89" t="s">
        <v>61</v>
      </c>
      <c r="DV54" s="90">
        <v>39</v>
      </c>
      <c r="DX54" s="89" t="s">
        <v>63</v>
      </c>
      <c r="DY54" s="90">
        <v>33</v>
      </c>
      <c r="EA54" s="89" t="s">
        <v>66</v>
      </c>
      <c r="EB54" s="90">
        <v>41</v>
      </c>
      <c r="ED54" s="89" t="s">
        <v>68</v>
      </c>
      <c r="EE54" s="90">
        <v>46</v>
      </c>
      <c r="EG54" s="89" t="s">
        <v>69</v>
      </c>
      <c r="EH54" s="90">
        <v>42</v>
      </c>
      <c r="EJ54" s="89" t="s">
        <v>72</v>
      </c>
      <c r="EK54" s="90">
        <v>24</v>
      </c>
      <c r="EM54" s="89" t="s">
        <v>74</v>
      </c>
      <c r="EN54" s="90">
        <v>27</v>
      </c>
      <c r="EP54" s="89" t="s">
        <v>76</v>
      </c>
      <c r="EQ54" s="90">
        <v>43</v>
      </c>
      <c r="ES54" s="89" t="s">
        <v>45</v>
      </c>
      <c r="ET54" s="90">
        <v>44</v>
      </c>
      <c r="EV54" s="89" t="s">
        <v>50</v>
      </c>
      <c r="EW54" s="90">
        <v>23</v>
      </c>
      <c r="EY54" s="89" t="s">
        <v>53</v>
      </c>
      <c r="EZ54" s="90">
        <v>37</v>
      </c>
      <c r="FB54" s="89" t="s">
        <v>60</v>
      </c>
      <c r="FC54" s="90">
        <v>37</v>
      </c>
      <c r="FE54" s="89" t="s">
        <v>63</v>
      </c>
      <c r="FF54" s="90">
        <v>22</v>
      </c>
      <c r="FH54" s="89" t="s">
        <v>68</v>
      </c>
      <c r="FI54" s="90">
        <v>31</v>
      </c>
      <c r="FK54" s="89" t="s">
        <v>69</v>
      </c>
      <c r="FL54" s="90">
        <v>39</v>
      </c>
      <c r="FN54" s="89" t="s">
        <v>76</v>
      </c>
      <c r="FO54" s="90">
        <v>37</v>
      </c>
      <c r="FQ54" s="89" t="s">
        <v>45</v>
      </c>
      <c r="FR54" s="90">
        <v>36</v>
      </c>
      <c r="FT54" s="89" t="s">
        <v>60</v>
      </c>
      <c r="FU54" s="90">
        <v>25</v>
      </c>
      <c r="FW54" s="89" t="s">
        <v>68</v>
      </c>
      <c r="FX54" s="90">
        <v>29</v>
      </c>
      <c r="FZ54" s="89" t="s">
        <v>69</v>
      </c>
      <c r="GA54" s="90">
        <v>24</v>
      </c>
      <c r="GC54" s="89" t="s">
        <v>45</v>
      </c>
      <c r="GD54" s="90">
        <v>26</v>
      </c>
      <c r="GF54" s="89" t="s">
        <v>69</v>
      </c>
      <c r="GG54" s="90">
        <v>18</v>
      </c>
      <c r="GI54" s="89" t="s">
        <v>45</v>
      </c>
      <c r="GJ54" s="90">
        <v>23</v>
      </c>
    </row>
    <row r="55" spans="1:192" ht="10.5">
      <c r="A55" s="1"/>
      <c r="B55" s="1"/>
      <c r="C55" s="249"/>
      <c r="E55" s="114" t="s">
        <v>123</v>
      </c>
      <c r="F55" s="115">
        <f>COUNTIF(E$4:E$50,E$55)</f>
        <v>0</v>
      </c>
      <c r="H55" s="89" t="s">
        <v>46</v>
      </c>
      <c r="I55" s="90">
        <v>18</v>
      </c>
      <c r="K55" s="89" t="s">
        <v>47</v>
      </c>
      <c r="L55" s="90">
        <v>11</v>
      </c>
      <c r="N55" s="89" t="s">
        <v>86</v>
      </c>
      <c r="O55" s="90">
        <v>15</v>
      </c>
      <c r="Q55" s="89" t="s">
        <v>87</v>
      </c>
      <c r="R55" s="90">
        <v>15</v>
      </c>
      <c r="T55" s="89" t="s">
        <v>152</v>
      </c>
      <c r="U55" s="90">
        <v>2</v>
      </c>
      <c r="W55" s="89" t="s">
        <v>51</v>
      </c>
      <c r="X55" s="90">
        <v>22</v>
      </c>
      <c r="Z55" s="114" t="s">
        <v>124</v>
      </c>
      <c r="AA55" s="115">
        <v>0</v>
      </c>
      <c r="AB55" s="116"/>
      <c r="AC55" s="114" t="s">
        <v>125</v>
      </c>
      <c r="AD55" s="115">
        <v>0</v>
      </c>
      <c r="AF55" s="89" t="s">
        <v>54</v>
      </c>
      <c r="AG55" s="90">
        <v>16</v>
      </c>
      <c r="AI55" s="89" t="s">
        <v>55</v>
      </c>
      <c r="AJ55" s="90">
        <v>22</v>
      </c>
      <c r="AL55" s="89" t="s">
        <v>117</v>
      </c>
      <c r="AM55" s="90">
        <v>2</v>
      </c>
      <c r="AO55" s="89" t="s">
        <v>109</v>
      </c>
      <c r="AP55" s="90">
        <v>15</v>
      </c>
      <c r="AR55" s="89" t="s">
        <v>126</v>
      </c>
      <c r="AS55" s="90">
        <v>2</v>
      </c>
      <c r="AU55" s="89" t="s">
        <v>59</v>
      </c>
      <c r="AV55" s="90">
        <v>21</v>
      </c>
      <c r="AX55" s="114" t="s">
        <v>127</v>
      </c>
      <c r="AY55" s="115">
        <v>0</v>
      </c>
      <c r="BA55" s="89" t="s">
        <v>128</v>
      </c>
      <c r="BB55" s="90">
        <v>1</v>
      </c>
      <c r="BD55" s="89" t="s">
        <v>102</v>
      </c>
      <c r="BE55" s="90">
        <v>8</v>
      </c>
      <c r="BG55" s="89" t="s">
        <v>91</v>
      </c>
      <c r="BH55" s="90">
        <v>5</v>
      </c>
      <c r="BJ55" s="89" t="s">
        <v>110</v>
      </c>
      <c r="BK55" s="90">
        <v>5</v>
      </c>
      <c r="BM55" s="89" t="s">
        <v>103</v>
      </c>
      <c r="BN55" s="90">
        <v>14</v>
      </c>
      <c r="BP55" s="89" t="s">
        <v>129</v>
      </c>
      <c r="BQ55" s="90">
        <v>3</v>
      </c>
      <c r="BS55" s="89" t="s">
        <v>113</v>
      </c>
      <c r="BT55" s="90">
        <v>18</v>
      </c>
      <c r="BV55" s="114" t="s">
        <v>130</v>
      </c>
      <c r="BW55" s="115">
        <v>0</v>
      </c>
      <c r="BY55" s="114" t="s">
        <v>131</v>
      </c>
      <c r="BZ55" s="115">
        <v>0</v>
      </c>
      <c r="CB55" s="89" t="s">
        <v>70</v>
      </c>
      <c r="CC55" s="90">
        <v>18</v>
      </c>
      <c r="CE55" s="89" t="s">
        <v>93</v>
      </c>
      <c r="CF55" s="90">
        <v>19</v>
      </c>
      <c r="CH55" s="89" t="s">
        <v>94</v>
      </c>
      <c r="CI55" s="90">
        <v>12</v>
      </c>
      <c r="CK55" s="89" t="s">
        <v>95</v>
      </c>
      <c r="CL55" s="90">
        <v>22</v>
      </c>
      <c r="CN55" s="89" t="s">
        <v>96</v>
      </c>
      <c r="CO55" s="90">
        <v>12</v>
      </c>
      <c r="CQ55" s="89" t="s">
        <v>104</v>
      </c>
      <c r="CR55" s="90">
        <v>20</v>
      </c>
      <c r="CT55" s="89" t="s">
        <v>132</v>
      </c>
      <c r="CU55" s="90">
        <v>3</v>
      </c>
      <c r="CW55" s="114" t="s">
        <v>123</v>
      </c>
      <c r="CX55" s="115">
        <v>0</v>
      </c>
      <c r="CZ55" s="89" t="s">
        <v>48</v>
      </c>
      <c r="DA55" s="90">
        <v>10</v>
      </c>
      <c r="DC55" s="89" t="s">
        <v>49</v>
      </c>
      <c r="DD55" s="90">
        <v>7</v>
      </c>
      <c r="DF55" s="89" t="s">
        <v>51</v>
      </c>
      <c r="DG55" s="90">
        <v>1</v>
      </c>
      <c r="DI55" s="89" t="s">
        <v>89</v>
      </c>
      <c r="DJ55" s="90">
        <v>5</v>
      </c>
      <c r="DL55" s="89" t="s">
        <v>90</v>
      </c>
      <c r="DM55" s="90">
        <v>17</v>
      </c>
      <c r="DO55" s="89" t="s">
        <v>57</v>
      </c>
      <c r="DP55" s="90">
        <v>4</v>
      </c>
      <c r="DR55" s="89" t="s">
        <v>59</v>
      </c>
      <c r="DS55" s="90">
        <v>0</v>
      </c>
      <c r="DU55" s="89" t="s">
        <v>62</v>
      </c>
      <c r="DV55" s="90">
        <v>8</v>
      </c>
      <c r="DX55" s="89" t="s">
        <v>64</v>
      </c>
      <c r="DY55" s="90">
        <v>13</v>
      </c>
      <c r="EA55" s="89" t="s">
        <v>65</v>
      </c>
      <c r="EB55" s="90">
        <v>4</v>
      </c>
      <c r="ED55" s="89" t="s">
        <v>113</v>
      </c>
      <c r="EE55" s="90">
        <v>1</v>
      </c>
      <c r="EG55" s="89" t="s">
        <v>92</v>
      </c>
      <c r="EH55" s="90">
        <v>5</v>
      </c>
      <c r="EJ55" s="89" t="s">
        <v>71</v>
      </c>
      <c r="EK55" s="90">
        <v>12</v>
      </c>
      <c r="EM55" s="89" t="s">
        <v>73</v>
      </c>
      <c r="EN55" s="90">
        <v>9</v>
      </c>
      <c r="EP55" s="89" t="s">
        <v>104</v>
      </c>
      <c r="EQ55" s="90">
        <v>2</v>
      </c>
      <c r="ES55" s="89" t="s">
        <v>85</v>
      </c>
      <c r="ET55" s="90">
        <v>2</v>
      </c>
      <c r="EV55" s="89" t="s">
        <v>52</v>
      </c>
      <c r="EW55" s="90">
        <v>19</v>
      </c>
      <c r="EY55" s="89" t="s">
        <v>56</v>
      </c>
      <c r="EZ55" s="90">
        <v>4</v>
      </c>
      <c r="FB55" s="89" t="s">
        <v>58</v>
      </c>
      <c r="FC55" s="90">
        <v>9</v>
      </c>
      <c r="FE55" s="89" t="s">
        <v>61</v>
      </c>
      <c r="FF55" s="90">
        <v>15</v>
      </c>
      <c r="FH55" s="89" t="s">
        <v>66</v>
      </c>
      <c r="FI55" s="90">
        <v>13</v>
      </c>
      <c r="FK55" s="89" t="s">
        <v>72</v>
      </c>
      <c r="FL55" s="90">
        <v>4</v>
      </c>
      <c r="FN55" s="89" t="s">
        <v>74</v>
      </c>
      <c r="FO55" s="90">
        <v>6</v>
      </c>
      <c r="FQ55" s="89" t="s">
        <v>52</v>
      </c>
      <c r="FR55" s="90">
        <v>7</v>
      </c>
      <c r="FT55" s="89" t="s">
        <v>53</v>
      </c>
      <c r="FU55" s="90">
        <v>18</v>
      </c>
      <c r="FW55" s="89" t="s">
        <v>66</v>
      </c>
      <c r="FX55" s="90">
        <v>10</v>
      </c>
      <c r="FZ55" s="89" t="s">
        <v>76</v>
      </c>
      <c r="GA55" s="90">
        <v>18</v>
      </c>
      <c r="GC55" s="89" t="s">
        <v>60</v>
      </c>
      <c r="GD55" s="90">
        <v>10</v>
      </c>
      <c r="GF55" s="89" t="s">
        <v>68</v>
      </c>
      <c r="GG55" s="90">
        <v>17</v>
      </c>
      <c r="GI55" s="89" t="s">
        <v>68</v>
      </c>
      <c r="GJ55" s="90">
        <v>6</v>
      </c>
    </row>
    <row r="56" spans="101:192" ht="10.5">
      <c r="CW56" s="114" t="s">
        <v>46</v>
      </c>
      <c r="CX56" s="115">
        <v>0</v>
      </c>
      <c r="CZ56" s="89" t="s">
        <v>47</v>
      </c>
      <c r="DA56" s="90">
        <v>5</v>
      </c>
      <c r="DC56" s="89" t="s">
        <v>87</v>
      </c>
      <c r="DD56" s="90">
        <v>1</v>
      </c>
      <c r="DF56" s="89" t="s">
        <v>88</v>
      </c>
      <c r="DG56" s="90">
        <v>1</v>
      </c>
      <c r="DI56" s="89" t="s">
        <v>54</v>
      </c>
      <c r="DJ56" s="90">
        <v>1</v>
      </c>
      <c r="DL56" s="89" t="s">
        <v>55</v>
      </c>
      <c r="DM56" s="90">
        <v>4</v>
      </c>
      <c r="DO56" s="89" t="s">
        <v>109</v>
      </c>
      <c r="DP56" s="90">
        <v>2</v>
      </c>
      <c r="DR56" s="114" t="s">
        <v>77</v>
      </c>
      <c r="DS56" s="115">
        <v>0</v>
      </c>
      <c r="DU56" s="114" t="s">
        <v>128</v>
      </c>
      <c r="DV56" s="115">
        <v>0</v>
      </c>
      <c r="DX56" s="89" t="s">
        <v>91</v>
      </c>
      <c r="DY56" s="90">
        <v>1</v>
      </c>
      <c r="EA56" s="89" t="s">
        <v>103</v>
      </c>
      <c r="EB56" s="90">
        <v>2</v>
      </c>
      <c r="ED56" s="114" t="s">
        <v>67</v>
      </c>
      <c r="EE56" s="115">
        <v>0</v>
      </c>
      <c r="EG56" s="114" t="s">
        <v>131</v>
      </c>
      <c r="EH56" s="115">
        <v>0</v>
      </c>
      <c r="EJ56" s="89" t="s">
        <v>94</v>
      </c>
      <c r="EK56" s="90">
        <v>5</v>
      </c>
      <c r="EM56" s="89" t="s">
        <v>96</v>
      </c>
      <c r="EN56" s="90">
        <v>6</v>
      </c>
      <c r="EP56" s="89" t="s">
        <v>75</v>
      </c>
      <c r="EQ56" s="90">
        <v>1</v>
      </c>
      <c r="ES56" s="89" t="s">
        <v>48</v>
      </c>
      <c r="ET56" s="90">
        <v>1</v>
      </c>
      <c r="EV56" s="89" t="s">
        <v>49</v>
      </c>
      <c r="EW56" s="90">
        <v>5</v>
      </c>
      <c r="EY56" s="89" t="s">
        <v>89</v>
      </c>
      <c r="EZ56" s="90">
        <v>3</v>
      </c>
      <c r="FB56" s="89" t="s">
        <v>57</v>
      </c>
      <c r="FC56" s="90">
        <v>1</v>
      </c>
      <c r="FE56" s="89" t="s">
        <v>64</v>
      </c>
      <c r="FF56" s="90">
        <v>7</v>
      </c>
      <c r="FH56" s="89" t="s">
        <v>65</v>
      </c>
      <c r="FI56" s="90">
        <v>2</v>
      </c>
      <c r="FK56" s="89" t="s">
        <v>71</v>
      </c>
      <c r="FL56" s="90">
        <v>2</v>
      </c>
      <c r="FN56" s="89" t="s">
        <v>95</v>
      </c>
      <c r="FO56" s="90">
        <v>2</v>
      </c>
      <c r="FQ56" s="89" t="s">
        <v>50</v>
      </c>
      <c r="FR56" s="90">
        <v>4</v>
      </c>
      <c r="FT56" s="89" t="s">
        <v>58</v>
      </c>
      <c r="FU56" s="90">
        <v>3</v>
      </c>
      <c r="FW56" s="89" t="s">
        <v>63</v>
      </c>
      <c r="FX56" s="90">
        <v>4</v>
      </c>
      <c r="FZ56" s="89" t="s">
        <v>74</v>
      </c>
      <c r="GA56" s="90">
        <v>2</v>
      </c>
      <c r="GC56" s="89" t="s">
        <v>53</v>
      </c>
      <c r="GD56" s="90">
        <v>5</v>
      </c>
      <c r="GF56" s="89" t="s">
        <v>76</v>
      </c>
      <c r="GG56" s="90">
        <v>7</v>
      </c>
      <c r="GI56" s="89" t="s">
        <v>69</v>
      </c>
      <c r="GJ56" s="90">
        <v>5</v>
      </c>
    </row>
    <row r="57" spans="101:192" ht="10.5">
      <c r="CW57" s="114" t="s">
        <v>84</v>
      </c>
      <c r="CX57" s="115">
        <v>0</v>
      </c>
      <c r="CZ57" s="89" t="s">
        <v>86</v>
      </c>
      <c r="DA57" s="90">
        <v>2</v>
      </c>
      <c r="DC57" s="89" t="s">
        <v>152</v>
      </c>
      <c r="DD57" s="90">
        <v>1</v>
      </c>
      <c r="DF57" s="114" t="s">
        <v>124</v>
      </c>
      <c r="DG57" s="115">
        <v>0</v>
      </c>
      <c r="DI57" s="114" t="s">
        <v>125</v>
      </c>
      <c r="DJ57" s="115">
        <v>0</v>
      </c>
      <c r="DL57" s="114" t="s">
        <v>117</v>
      </c>
      <c r="DM57" s="115">
        <v>0</v>
      </c>
      <c r="DO57" s="114" t="s">
        <v>126</v>
      </c>
      <c r="DP57" s="115">
        <v>0</v>
      </c>
      <c r="DR57" s="114" t="s">
        <v>127</v>
      </c>
      <c r="DS57" s="115">
        <v>0</v>
      </c>
      <c r="DU57" s="114" t="s">
        <v>102</v>
      </c>
      <c r="DV57" s="115">
        <v>0</v>
      </c>
      <c r="DX57" s="114" t="s">
        <v>110</v>
      </c>
      <c r="DY57" s="115">
        <v>0</v>
      </c>
      <c r="EA57" s="114" t="s">
        <v>129</v>
      </c>
      <c r="EB57" s="115">
        <v>0</v>
      </c>
      <c r="ED57" s="114" t="s">
        <v>130</v>
      </c>
      <c r="EE57" s="115">
        <v>0</v>
      </c>
      <c r="EG57" s="114" t="s">
        <v>70</v>
      </c>
      <c r="EH57" s="115">
        <v>0</v>
      </c>
      <c r="EJ57" s="114" t="s">
        <v>93</v>
      </c>
      <c r="EK57" s="115">
        <v>0</v>
      </c>
      <c r="EM57" s="89" t="s">
        <v>95</v>
      </c>
      <c r="EN57" s="90">
        <v>5</v>
      </c>
      <c r="EP57" s="89" t="s">
        <v>132</v>
      </c>
      <c r="EQ57" s="90">
        <v>1</v>
      </c>
      <c r="ES57" s="114" t="s">
        <v>123</v>
      </c>
      <c r="ET57" s="115">
        <v>0</v>
      </c>
      <c r="EV57" s="114" t="s">
        <v>87</v>
      </c>
      <c r="EW57" s="115">
        <v>0</v>
      </c>
      <c r="EY57" s="89" t="s">
        <v>90</v>
      </c>
      <c r="EZ57" s="90">
        <v>3</v>
      </c>
      <c r="FB57" s="114" t="s">
        <v>109</v>
      </c>
      <c r="FC57" s="115">
        <v>0</v>
      </c>
      <c r="FE57" s="89" t="s">
        <v>62</v>
      </c>
      <c r="FF57" s="90">
        <v>2</v>
      </c>
      <c r="FH57" s="89" t="s">
        <v>113</v>
      </c>
      <c r="FI57" s="90">
        <v>1</v>
      </c>
      <c r="FK57" s="89" t="s">
        <v>92</v>
      </c>
      <c r="FL57" s="90">
        <v>1</v>
      </c>
      <c r="FN57" s="89" t="s">
        <v>96</v>
      </c>
      <c r="FO57" s="90">
        <v>1</v>
      </c>
      <c r="FQ57" s="114" t="s">
        <v>123</v>
      </c>
      <c r="FR57" s="115">
        <v>0</v>
      </c>
      <c r="FT57" s="89" t="s">
        <v>56</v>
      </c>
      <c r="FU57" s="90">
        <v>1</v>
      </c>
      <c r="FW57" s="89" t="s">
        <v>61</v>
      </c>
      <c r="FX57" s="90">
        <v>3</v>
      </c>
      <c r="FZ57" s="89" t="s">
        <v>92</v>
      </c>
      <c r="GA57" s="90">
        <v>1</v>
      </c>
      <c r="GC57" s="89" t="s">
        <v>52</v>
      </c>
      <c r="GD57" s="90">
        <v>3</v>
      </c>
      <c r="GF57" s="89" t="s">
        <v>61</v>
      </c>
      <c r="GG57" s="90">
        <v>1</v>
      </c>
      <c r="GI57" s="89" t="s">
        <v>53</v>
      </c>
      <c r="GJ57" s="90">
        <v>4</v>
      </c>
    </row>
    <row r="58" spans="149:192" ht="10.5">
      <c r="ES58" s="114" t="s">
        <v>46</v>
      </c>
      <c r="ET58" s="115">
        <v>0</v>
      </c>
      <c r="EV58" s="114" t="s">
        <v>152</v>
      </c>
      <c r="EW58" s="115">
        <v>0</v>
      </c>
      <c r="EY58" s="114" t="s">
        <v>125</v>
      </c>
      <c r="EZ58" s="115">
        <v>0</v>
      </c>
      <c r="FB58" s="114" t="s">
        <v>126</v>
      </c>
      <c r="FC58" s="115">
        <v>0</v>
      </c>
      <c r="FE58" s="89" t="s">
        <v>91</v>
      </c>
      <c r="FF58" s="90">
        <v>1</v>
      </c>
      <c r="FH58" s="114" t="s">
        <v>103</v>
      </c>
      <c r="FI58" s="115">
        <v>0</v>
      </c>
      <c r="FK58" s="89" t="s">
        <v>94</v>
      </c>
      <c r="FL58" s="90">
        <v>1</v>
      </c>
      <c r="FN58" s="89" t="s">
        <v>104</v>
      </c>
      <c r="FO58" s="90">
        <v>1</v>
      </c>
      <c r="FQ58" s="114" t="s">
        <v>46</v>
      </c>
      <c r="FR58" s="115">
        <v>0</v>
      </c>
      <c r="FT58" s="114" t="s">
        <v>125</v>
      </c>
      <c r="FU58" s="115">
        <v>0</v>
      </c>
      <c r="FW58" s="89" t="s">
        <v>65</v>
      </c>
      <c r="FX58" s="90">
        <v>1</v>
      </c>
      <c r="FZ58" s="89" t="s">
        <v>72</v>
      </c>
      <c r="GA58" s="90">
        <v>1</v>
      </c>
      <c r="GC58" s="89" t="s">
        <v>50</v>
      </c>
      <c r="GD58" s="90">
        <v>1</v>
      </c>
      <c r="GF58" s="89" t="s">
        <v>63</v>
      </c>
      <c r="GG58" s="90">
        <v>1</v>
      </c>
      <c r="GI58" s="89" t="s">
        <v>60</v>
      </c>
      <c r="GJ58" s="90">
        <v>4</v>
      </c>
    </row>
    <row r="59" spans="149:192" ht="10.5">
      <c r="ES59" s="114" t="s">
        <v>84</v>
      </c>
      <c r="ET59" s="115">
        <v>0</v>
      </c>
      <c r="EV59" s="114" t="s">
        <v>51</v>
      </c>
      <c r="EW59" s="115">
        <v>0</v>
      </c>
      <c r="EY59" s="114" t="s">
        <v>54</v>
      </c>
      <c r="EZ59" s="115">
        <v>0</v>
      </c>
      <c r="FB59" s="114" t="s">
        <v>59</v>
      </c>
      <c r="FC59" s="115">
        <v>0</v>
      </c>
      <c r="FE59" s="114" t="s">
        <v>128</v>
      </c>
      <c r="FF59" s="115">
        <v>0</v>
      </c>
      <c r="FH59" s="114" t="s">
        <v>129</v>
      </c>
      <c r="FI59" s="115">
        <v>0</v>
      </c>
      <c r="FK59" s="114" t="s">
        <v>131</v>
      </c>
      <c r="FL59" s="115">
        <v>0</v>
      </c>
      <c r="FN59" s="114" t="s">
        <v>73</v>
      </c>
      <c r="FO59" s="115">
        <v>0</v>
      </c>
      <c r="FQ59" s="114" t="s">
        <v>84</v>
      </c>
      <c r="FR59" s="115">
        <v>0</v>
      </c>
      <c r="FT59" s="114" t="s">
        <v>54</v>
      </c>
      <c r="FU59" s="115">
        <v>0</v>
      </c>
      <c r="FW59" s="114" t="s">
        <v>128</v>
      </c>
      <c r="FX59" s="115">
        <v>0</v>
      </c>
      <c r="FZ59" s="89" t="s">
        <v>95</v>
      </c>
      <c r="GA59" s="90">
        <v>1</v>
      </c>
      <c r="GC59" s="89" t="s">
        <v>56</v>
      </c>
      <c r="GD59" s="90">
        <v>1</v>
      </c>
      <c r="GF59" s="89" t="s">
        <v>65</v>
      </c>
      <c r="GG59" s="90">
        <v>1</v>
      </c>
      <c r="GI59" s="89" t="s">
        <v>52</v>
      </c>
      <c r="GJ59" s="90">
        <v>2</v>
      </c>
    </row>
    <row r="60" spans="149:192" ht="10.5">
      <c r="ES60" s="114" t="s">
        <v>47</v>
      </c>
      <c r="ET60" s="115">
        <v>0</v>
      </c>
      <c r="EV60" s="114" t="s">
        <v>88</v>
      </c>
      <c r="EW60" s="115">
        <v>0</v>
      </c>
      <c r="EY60" s="114" t="s">
        <v>55</v>
      </c>
      <c r="EZ60" s="115">
        <v>0</v>
      </c>
      <c r="FB60" s="114" t="s">
        <v>77</v>
      </c>
      <c r="FC60" s="115">
        <v>0</v>
      </c>
      <c r="FE60" s="114" t="s">
        <v>102</v>
      </c>
      <c r="FF60" s="115">
        <v>0</v>
      </c>
      <c r="FH60" s="114" t="s">
        <v>67</v>
      </c>
      <c r="FI60" s="115">
        <v>0</v>
      </c>
      <c r="FK60" s="114" t="s">
        <v>70</v>
      </c>
      <c r="FL60" s="115">
        <v>0</v>
      </c>
      <c r="FN60" s="114" t="s">
        <v>75</v>
      </c>
      <c r="FO60" s="115">
        <v>0</v>
      </c>
      <c r="FQ60" s="114" t="s">
        <v>47</v>
      </c>
      <c r="FR60" s="115">
        <v>0</v>
      </c>
      <c r="FT60" s="114" t="s">
        <v>89</v>
      </c>
      <c r="FU60" s="115">
        <v>0</v>
      </c>
      <c r="FW60" s="114" t="s">
        <v>62</v>
      </c>
      <c r="FX60" s="115">
        <v>0</v>
      </c>
      <c r="FZ60" s="114" t="s">
        <v>131</v>
      </c>
      <c r="GA60" s="115">
        <v>0</v>
      </c>
      <c r="GC60" s="89" t="s">
        <v>58</v>
      </c>
      <c r="GD60" s="90">
        <v>1</v>
      </c>
      <c r="GF60" s="89" t="s">
        <v>66</v>
      </c>
      <c r="GG60" s="90">
        <v>1</v>
      </c>
      <c r="GI60" s="89" t="s">
        <v>76</v>
      </c>
      <c r="GJ60" s="90">
        <v>2</v>
      </c>
    </row>
    <row r="61" spans="149:192" ht="10.5">
      <c r="ES61" s="114" t="s">
        <v>86</v>
      </c>
      <c r="ET61" s="115">
        <v>0</v>
      </c>
      <c r="EV61" s="114" t="s">
        <v>124</v>
      </c>
      <c r="EW61" s="115">
        <v>0</v>
      </c>
      <c r="EY61" s="114" t="s">
        <v>117</v>
      </c>
      <c r="EZ61" s="115">
        <v>0</v>
      </c>
      <c r="FB61" s="114" t="s">
        <v>127</v>
      </c>
      <c r="FC61" s="115">
        <v>0</v>
      </c>
      <c r="FE61" s="114" t="s">
        <v>110</v>
      </c>
      <c r="FF61" s="115">
        <v>0</v>
      </c>
      <c r="FH61" s="114" t="s">
        <v>130</v>
      </c>
      <c r="FI61" s="115">
        <v>0</v>
      </c>
      <c r="FK61" s="114" t="s">
        <v>93</v>
      </c>
      <c r="FL61" s="115">
        <v>0</v>
      </c>
      <c r="FN61" s="114" t="s">
        <v>132</v>
      </c>
      <c r="FO61" s="115">
        <v>0</v>
      </c>
      <c r="FQ61" s="114" t="s">
        <v>85</v>
      </c>
      <c r="FR61" s="115">
        <v>0</v>
      </c>
      <c r="FT61" s="114" t="s">
        <v>55</v>
      </c>
      <c r="FU61" s="115">
        <v>0</v>
      </c>
      <c r="FW61" s="114" t="s">
        <v>102</v>
      </c>
      <c r="FX61" s="115">
        <v>0</v>
      </c>
      <c r="FZ61" s="114" t="s">
        <v>70</v>
      </c>
      <c r="GA61" s="115">
        <v>0</v>
      </c>
      <c r="GC61" s="114" t="s">
        <v>123</v>
      </c>
      <c r="GD61" s="115">
        <v>0</v>
      </c>
      <c r="GF61" s="89" t="s">
        <v>74</v>
      </c>
      <c r="GG61" s="90">
        <v>1</v>
      </c>
      <c r="GI61" s="89" t="s">
        <v>50</v>
      </c>
      <c r="GJ61" s="90">
        <v>1</v>
      </c>
    </row>
    <row r="62" spans="173:192" ht="10.5">
      <c r="FQ62" s="114" t="s">
        <v>48</v>
      </c>
      <c r="FR62" s="115">
        <v>0</v>
      </c>
      <c r="FT62" s="114" t="s">
        <v>90</v>
      </c>
      <c r="FU62" s="115">
        <v>0</v>
      </c>
      <c r="FW62" s="114" t="s">
        <v>91</v>
      </c>
      <c r="FX62" s="115">
        <v>0</v>
      </c>
      <c r="FZ62" s="114" t="s">
        <v>71</v>
      </c>
      <c r="GA62" s="115">
        <v>0</v>
      </c>
      <c r="GC62" s="114" t="s">
        <v>46</v>
      </c>
      <c r="GD62" s="115">
        <v>0</v>
      </c>
      <c r="GF62" s="114" t="s">
        <v>128</v>
      </c>
      <c r="GG62" s="115">
        <v>0</v>
      </c>
      <c r="GI62" s="114" t="s">
        <v>123</v>
      </c>
      <c r="GJ62" s="115">
        <v>0</v>
      </c>
    </row>
    <row r="63" spans="173:192" ht="10.5">
      <c r="FQ63" s="114" t="s">
        <v>86</v>
      </c>
      <c r="FR63" s="115">
        <v>0</v>
      </c>
      <c r="FT63" s="114" t="s">
        <v>117</v>
      </c>
      <c r="FU63" s="115">
        <v>0</v>
      </c>
      <c r="FW63" s="114" t="s">
        <v>64</v>
      </c>
      <c r="FX63" s="115">
        <v>0</v>
      </c>
      <c r="FZ63" s="114" t="s">
        <v>93</v>
      </c>
      <c r="GA63" s="115">
        <v>0</v>
      </c>
      <c r="GC63" s="114" t="s">
        <v>84</v>
      </c>
      <c r="GD63" s="115">
        <v>0</v>
      </c>
      <c r="GF63" s="114" t="s">
        <v>62</v>
      </c>
      <c r="GG63" s="115">
        <v>0</v>
      </c>
      <c r="GI63" s="114" t="s">
        <v>46</v>
      </c>
      <c r="GJ63" s="115">
        <v>0</v>
      </c>
    </row>
    <row r="64" spans="173:192" ht="10.5">
      <c r="FQ64" s="114" t="s">
        <v>49</v>
      </c>
      <c r="FR64" s="115">
        <v>0</v>
      </c>
      <c r="FT64" s="114" t="s">
        <v>57</v>
      </c>
      <c r="FU64" s="115">
        <v>0</v>
      </c>
      <c r="FW64" s="114" t="s">
        <v>110</v>
      </c>
      <c r="FX64" s="115">
        <v>0</v>
      </c>
      <c r="FZ64" s="114" t="s">
        <v>94</v>
      </c>
      <c r="GA64" s="115">
        <v>0</v>
      </c>
      <c r="GC64" s="114" t="s">
        <v>47</v>
      </c>
      <c r="GD64" s="115">
        <v>0</v>
      </c>
      <c r="GF64" s="114" t="s">
        <v>102</v>
      </c>
      <c r="GG64" s="115">
        <v>0</v>
      </c>
      <c r="GI64" s="114" t="s">
        <v>84</v>
      </c>
      <c r="GJ64" s="115">
        <v>0</v>
      </c>
    </row>
    <row r="65" spans="173:192" ht="10.5">
      <c r="FQ65" s="114" t="s">
        <v>87</v>
      </c>
      <c r="FR65" s="115">
        <v>0</v>
      </c>
      <c r="FT65" s="114" t="s">
        <v>109</v>
      </c>
      <c r="FU65" s="115">
        <v>0</v>
      </c>
      <c r="FW65" s="114" t="s">
        <v>103</v>
      </c>
      <c r="FX65" s="115">
        <v>0</v>
      </c>
      <c r="FZ65" s="114" t="s">
        <v>73</v>
      </c>
      <c r="GA65" s="115">
        <v>0</v>
      </c>
      <c r="GC65" s="114" t="s">
        <v>85</v>
      </c>
      <c r="GD65" s="115">
        <v>0</v>
      </c>
      <c r="GF65" s="114" t="s">
        <v>91</v>
      </c>
      <c r="GG65" s="115">
        <v>0</v>
      </c>
      <c r="GI65" s="114" t="s">
        <v>47</v>
      </c>
      <c r="GJ65" s="115">
        <v>0</v>
      </c>
    </row>
    <row r="66" spans="173:192" ht="10.5">
      <c r="FQ66" s="114" t="s">
        <v>152</v>
      </c>
      <c r="FR66" s="115">
        <v>0</v>
      </c>
      <c r="FT66" s="114" t="s">
        <v>126</v>
      </c>
      <c r="FU66" s="115">
        <v>0</v>
      </c>
      <c r="FW66" s="114" t="s">
        <v>129</v>
      </c>
      <c r="FX66" s="115">
        <v>0</v>
      </c>
      <c r="FZ66" s="114" t="s">
        <v>96</v>
      </c>
      <c r="GA66" s="115">
        <v>0</v>
      </c>
      <c r="GC66" s="114" t="s">
        <v>48</v>
      </c>
      <c r="GD66" s="115">
        <v>0</v>
      </c>
      <c r="GF66" s="114" t="s">
        <v>64</v>
      </c>
      <c r="GG66" s="115">
        <v>0</v>
      </c>
      <c r="GI66" s="114" t="s">
        <v>85</v>
      </c>
      <c r="GJ66" s="115">
        <v>0</v>
      </c>
    </row>
    <row r="67" spans="173:192" ht="10.5">
      <c r="FQ67" s="114" t="s">
        <v>51</v>
      </c>
      <c r="FR67" s="115">
        <v>0</v>
      </c>
      <c r="FT67" s="114" t="s">
        <v>59</v>
      </c>
      <c r="FU67" s="115">
        <v>0</v>
      </c>
      <c r="FW67" s="114" t="s">
        <v>67</v>
      </c>
      <c r="FX67" s="115">
        <v>0</v>
      </c>
      <c r="FZ67" s="114" t="s">
        <v>75</v>
      </c>
      <c r="GA67" s="115">
        <v>0</v>
      </c>
      <c r="GC67" s="114" t="s">
        <v>86</v>
      </c>
      <c r="GD67" s="115">
        <v>0</v>
      </c>
      <c r="GF67" s="114" t="s">
        <v>110</v>
      </c>
      <c r="GG67" s="115">
        <v>0</v>
      </c>
      <c r="GI67" s="114" t="s">
        <v>48</v>
      </c>
      <c r="GJ67" s="115">
        <v>0</v>
      </c>
    </row>
    <row r="68" spans="173:192" ht="10.5">
      <c r="FQ68" s="114" t="s">
        <v>88</v>
      </c>
      <c r="FR68" s="115">
        <v>0</v>
      </c>
      <c r="FT68" s="114" t="s">
        <v>77</v>
      </c>
      <c r="FU68" s="115">
        <v>0</v>
      </c>
      <c r="FW68" s="114" t="s">
        <v>113</v>
      </c>
      <c r="FX68" s="115">
        <v>0</v>
      </c>
      <c r="FZ68" s="114" t="s">
        <v>104</v>
      </c>
      <c r="GA68" s="115">
        <v>0</v>
      </c>
      <c r="GC68" s="114" t="s">
        <v>49</v>
      </c>
      <c r="GD68" s="115">
        <v>0</v>
      </c>
      <c r="GF68" s="114" t="s">
        <v>103</v>
      </c>
      <c r="GG68" s="115">
        <v>0</v>
      </c>
      <c r="GI68" s="114" t="s">
        <v>86</v>
      </c>
      <c r="GJ68" s="115">
        <v>0</v>
      </c>
    </row>
    <row r="69" spans="173:192" ht="10.5">
      <c r="FQ69" s="114" t="s">
        <v>124</v>
      </c>
      <c r="FR69" s="115">
        <v>0</v>
      </c>
      <c r="FT69" s="114" t="s">
        <v>127</v>
      </c>
      <c r="FU69" s="115">
        <v>0</v>
      </c>
      <c r="FW69" s="114" t="s">
        <v>130</v>
      </c>
      <c r="FX69" s="115">
        <v>0</v>
      </c>
      <c r="FZ69" s="114" t="s">
        <v>132</v>
      </c>
      <c r="GA69" s="115">
        <v>0</v>
      </c>
      <c r="GC69" s="114" t="s">
        <v>87</v>
      </c>
      <c r="GD69" s="115">
        <v>0</v>
      </c>
      <c r="GF69" s="114" t="s">
        <v>129</v>
      </c>
      <c r="GG69" s="115">
        <v>0</v>
      </c>
      <c r="GI69" s="114" t="s">
        <v>49</v>
      </c>
      <c r="GJ69" s="115">
        <v>0</v>
      </c>
    </row>
    <row r="70" spans="185:192" ht="10.5">
      <c r="GC70" s="114" t="s">
        <v>152</v>
      </c>
      <c r="GD70" s="115">
        <v>0</v>
      </c>
      <c r="GF70" s="114" t="s">
        <v>67</v>
      </c>
      <c r="GG70" s="115">
        <v>0</v>
      </c>
      <c r="GI70" s="114" t="s">
        <v>87</v>
      </c>
      <c r="GJ70" s="115">
        <v>0</v>
      </c>
    </row>
    <row r="71" spans="185:192" ht="10.5">
      <c r="GC71" s="114" t="s">
        <v>51</v>
      </c>
      <c r="GD71" s="115">
        <v>0</v>
      </c>
      <c r="GF71" s="114" t="s">
        <v>113</v>
      </c>
      <c r="GG71" s="115">
        <v>0</v>
      </c>
      <c r="GI71" s="114" t="s">
        <v>152</v>
      </c>
      <c r="GJ71" s="115">
        <v>0</v>
      </c>
    </row>
    <row r="72" spans="185:192" ht="10.5">
      <c r="GC72" s="114" t="s">
        <v>88</v>
      </c>
      <c r="GD72" s="115">
        <v>0</v>
      </c>
      <c r="GF72" s="114" t="s">
        <v>130</v>
      </c>
      <c r="GG72" s="115">
        <v>0</v>
      </c>
      <c r="GI72" s="114" t="s">
        <v>51</v>
      </c>
      <c r="GJ72" s="115">
        <v>0</v>
      </c>
    </row>
    <row r="73" spans="185:192" ht="10.5">
      <c r="GC73" s="114" t="s">
        <v>124</v>
      </c>
      <c r="GD73" s="115">
        <v>0</v>
      </c>
      <c r="GF73" s="114" t="s">
        <v>131</v>
      </c>
      <c r="GG73" s="115">
        <v>0</v>
      </c>
      <c r="GI73" s="114" t="s">
        <v>88</v>
      </c>
      <c r="GJ73" s="115">
        <v>0</v>
      </c>
    </row>
    <row r="74" spans="185:192" ht="10.5">
      <c r="GC74" s="114" t="s">
        <v>125</v>
      </c>
      <c r="GD74" s="115">
        <v>0</v>
      </c>
      <c r="GF74" s="114" t="s">
        <v>70</v>
      </c>
      <c r="GG74" s="115">
        <v>0</v>
      </c>
      <c r="GI74" s="114" t="s">
        <v>124</v>
      </c>
      <c r="GJ74" s="115">
        <v>0</v>
      </c>
    </row>
    <row r="75" spans="185:192" ht="10.5">
      <c r="GC75" s="114" t="s">
        <v>54</v>
      </c>
      <c r="GD75" s="115">
        <v>0</v>
      </c>
      <c r="GF75" s="114" t="s">
        <v>92</v>
      </c>
      <c r="GG75" s="115">
        <v>0</v>
      </c>
      <c r="GI75" s="114" t="s">
        <v>125</v>
      </c>
      <c r="GJ75" s="115">
        <v>0</v>
      </c>
    </row>
    <row r="76" spans="185:192" ht="10.5">
      <c r="GC76" s="114" t="s">
        <v>89</v>
      </c>
      <c r="GD76" s="115">
        <v>0</v>
      </c>
      <c r="GF76" s="114" t="s">
        <v>71</v>
      </c>
      <c r="GG76" s="115">
        <v>0</v>
      </c>
      <c r="GI76" s="114" t="s">
        <v>54</v>
      </c>
      <c r="GJ76" s="115">
        <v>0</v>
      </c>
    </row>
    <row r="77" spans="185:192" ht="10.5">
      <c r="GC77" s="114" t="s">
        <v>55</v>
      </c>
      <c r="GD77" s="115">
        <v>0</v>
      </c>
      <c r="GF77" s="114" t="s">
        <v>93</v>
      </c>
      <c r="GG77" s="115">
        <v>0</v>
      </c>
      <c r="GI77" s="114" t="s">
        <v>89</v>
      </c>
      <c r="GJ77" s="115">
        <v>0</v>
      </c>
    </row>
    <row r="78" spans="185:192" ht="10.5">
      <c r="GC78" s="114" t="s">
        <v>90</v>
      </c>
      <c r="GD78" s="115">
        <v>0</v>
      </c>
      <c r="GF78" s="114" t="s">
        <v>72</v>
      </c>
      <c r="GG78" s="115">
        <v>0</v>
      </c>
      <c r="GI78" s="114" t="s">
        <v>55</v>
      </c>
      <c r="GJ78" s="115">
        <v>0</v>
      </c>
    </row>
    <row r="79" spans="185:192" ht="10.5">
      <c r="GC79" s="114" t="s">
        <v>117</v>
      </c>
      <c r="GD79" s="115">
        <v>0</v>
      </c>
      <c r="GF79" s="114" t="s">
        <v>94</v>
      </c>
      <c r="GG79" s="115">
        <v>0</v>
      </c>
      <c r="GI79" s="114" t="s">
        <v>90</v>
      </c>
      <c r="GJ79" s="115">
        <v>0</v>
      </c>
    </row>
    <row r="80" spans="185:192" ht="10.5">
      <c r="GC80" s="114" t="s">
        <v>57</v>
      </c>
      <c r="GD80" s="115">
        <v>0</v>
      </c>
      <c r="GF80" s="114" t="s">
        <v>73</v>
      </c>
      <c r="GG80" s="115">
        <v>0</v>
      </c>
      <c r="GI80" s="114" t="s">
        <v>56</v>
      </c>
      <c r="GJ80" s="115">
        <v>0</v>
      </c>
    </row>
    <row r="81" spans="185:192" ht="10.5">
      <c r="GC81" s="114" t="s">
        <v>109</v>
      </c>
      <c r="GD81" s="115">
        <v>0</v>
      </c>
      <c r="GF81" s="114" t="s">
        <v>95</v>
      </c>
      <c r="GG81" s="115">
        <v>0</v>
      </c>
      <c r="GI81" s="114" t="s">
        <v>117</v>
      </c>
      <c r="GJ81" s="115">
        <v>0</v>
      </c>
    </row>
    <row r="82" spans="185:192" ht="10.5">
      <c r="GC82" s="114" t="s">
        <v>126</v>
      </c>
      <c r="GD82" s="115">
        <v>0</v>
      </c>
      <c r="GF82" s="114" t="s">
        <v>96</v>
      </c>
      <c r="GG82" s="115">
        <v>0</v>
      </c>
      <c r="GI82" s="114" t="s">
        <v>57</v>
      </c>
      <c r="GJ82" s="115">
        <v>0</v>
      </c>
    </row>
    <row r="83" spans="185:192" ht="10.5">
      <c r="GC83" s="114" t="s">
        <v>59</v>
      </c>
      <c r="GD83" s="115">
        <v>0</v>
      </c>
      <c r="GF83" s="114" t="s">
        <v>75</v>
      </c>
      <c r="GG83" s="115">
        <v>0</v>
      </c>
      <c r="GI83" s="114" t="s">
        <v>109</v>
      </c>
      <c r="GJ83" s="115">
        <v>0</v>
      </c>
    </row>
    <row r="84" spans="185:192" ht="10.5">
      <c r="GC84" s="114" t="s">
        <v>77</v>
      </c>
      <c r="GD84" s="115">
        <v>0</v>
      </c>
      <c r="GF84" s="114" t="s">
        <v>104</v>
      </c>
      <c r="GG84" s="115">
        <v>0</v>
      </c>
      <c r="GI84" s="114" t="s">
        <v>58</v>
      </c>
      <c r="GJ84" s="115">
        <v>0</v>
      </c>
    </row>
    <row r="85" spans="185:192" ht="10.5">
      <c r="GC85" s="114" t="s">
        <v>127</v>
      </c>
      <c r="GD85" s="115">
        <v>0</v>
      </c>
      <c r="GF85" s="114" t="s">
        <v>132</v>
      </c>
      <c r="GG85" s="115">
        <v>0</v>
      </c>
      <c r="GI85" s="114" t="s">
        <v>126</v>
      </c>
      <c r="GJ85" s="115">
        <v>0</v>
      </c>
    </row>
    <row r="86" spans="191:192" ht="10.5">
      <c r="GI86" s="114" t="s">
        <v>59</v>
      </c>
      <c r="GJ86" s="115">
        <v>0</v>
      </c>
    </row>
    <row r="87" spans="191:192" ht="10.5">
      <c r="GI87" s="114" t="s">
        <v>77</v>
      </c>
      <c r="GJ87" s="115">
        <v>0</v>
      </c>
    </row>
    <row r="88" spans="191:192" ht="10.5">
      <c r="GI88" s="114" t="s">
        <v>127</v>
      </c>
      <c r="GJ88" s="115">
        <v>0</v>
      </c>
    </row>
    <row r="89" spans="191:192" ht="10.5">
      <c r="GI89" s="114" t="s">
        <v>61</v>
      </c>
      <c r="GJ89" s="115">
        <v>0</v>
      </c>
    </row>
    <row r="90" spans="191:192" ht="10.5">
      <c r="GI90" s="114" t="s">
        <v>128</v>
      </c>
      <c r="GJ90" s="115">
        <v>0</v>
      </c>
    </row>
    <row r="91" spans="191:192" ht="10.5">
      <c r="GI91" s="114" t="s">
        <v>62</v>
      </c>
      <c r="GJ91" s="115">
        <v>0</v>
      </c>
    </row>
    <row r="92" spans="191:192" ht="10.5">
      <c r="GI92" s="114" t="s">
        <v>102</v>
      </c>
      <c r="GJ92" s="115">
        <v>0</v>
      </c>
    </row>
    <row r="93" spans="191:192" ht="10.5">
      <c r="GI93" s="114" t="s">
        <v>63</v>
      </c>
      <c r="GJ93" s="115">
        <v>0</v>
      </c>
    </row>
    <row r="94" spans="191:192" ht="10.5">
      <c r="GI94" s="114" t="s">
        <v>91</v>
      </c>
      <c r="GJ94" s="115">
        <v>0</v>
      </c>
    </row>
    <row r="95" spans="191:192" ht="10.5">
      <c r="GI95" s="114" t="s">
        <v>64</v>
      </c>
      <c r="GJ95" s="115">
        <v>0</v>
      </c>
    </row>
    <row r="96" spans="191:192" ht="10.5">
      <c r="GI96" s="114" t="s">
        <v>110</v>
      </c>
      <c r="GJ96" s="115">
        <v>0</v>
      </c>
    </row>
    <row r="97" spans="191:192" ht="10.5">
      <c r="GI97" s="114" t="s">
        <v>65</v>
      </c>
      <c r="GJ97" s="115">
        <v>0</v>
      </c>
    </row>
    <row r="98" spans="191:192" ht="10.5">
      <c r="GI98" s="114" t="s">
        <v>103</v>
      </c>
      <c r="GJ98" s="115">
        <v>0</v>
      </c>
    </row>
    <row r="99" spans="191:192" ht="10.5">
      <c r="GI99" s="114" t="s">
        <v>66</v>
      </c>
      <c r="GJ99" s="115">
        <v>0</v>
      </c>
    </row>
    <row r="100" spans="191:192" ht="10.5">
      <c r="GI100" s="114" t="s">
        <v>129</v>
      </c>
      <c r="GJ100" s="115">
        <v>0</v>
      </c>
    </row>
    <row r="101" spans="191:192" ht="10.5">
      <c r="GI101" s="114" t="s">
        <v>67</v>
      </c>
      <c r="GJ101" s="115">
        <v>0</v>
      </c>
    </row>
    <row r="102" spans="191:192" ht="10.5">
      <c r="GI102" s="114" t="s">
        <v>113</v>
      </c>
      <c r="GJ102" s="115">
        <v>0</v>
      </c>
    </row>
    <row r="103" spans="191:192" ht="10.5">
      <c r="GI103" s="114" t="s">
        <v>130</v>
      </c>
      <c r="GJ103" s="115">
        <v>0</v>
      </c>
    </row>
    <row r="104" spans="191:192" ht="10.5">
      <c r="GI104" s="114" t="s">
        <v>131</v>
      </c>
      <c r="GJ104" s="115">
        <v>0</v>
      </c>
    </row>
    <row r="105" spans="191:192" ht="10.5">
      <c r="GI105" s="114" t="s">
        <v>70</v>
      </c>
      <c r="GJ105" s="115">
        <v>0</v>
      </c>
    </row>
    <row r="106" spans="191:192" ht="10.5">
      <c r="GI106" s="114" t="s">
        <v>92</v>
      </c>
      <c r="GJ106" s="115">
        <v>0</v>
      </c>
    </row>
    <row r="107" spans="191:192" ht="10.5">
      <c r="GI107" s="114" t="s">
        <v>71</v>
      </c>
      <c r="GJ107" s="115">
        <v>0</v>
      </c>
    </row>
    <row r="108" spans="191:192" ht="10.5">
      <c r="GI108" s="114" t="s">
        <v>93</v>
      </c>
      <c r="GJ108" s="115">
        <v>0</v>
      </c>
    </row>
    <row r="109" spans="191:192" ht="10.5">
      <c r="GI109" s="114" t="s">
        <v>72</v>
      </c>
      <c r="GJ109" s="115">
        <v>0</v>
      </c>
    </row>
    <row r="110" spans="191:192" ht="10.5">
      <c r="GI110" s="114" t="s">
        <v>94</v>
      </c>
      <c r="GJ110" s="115">
        <v>0</v>
      </c>
    </row>
    <row r="111" spans="191:192" ht="10.5">
      <c r="GI111" s="114" t="s">
        <v>73</v>
      </c>
      <c r="GJ111" s="115">
        <v>0</v>
      </c>
    </row>
    <row r="112" spans="191:192" ht="10.5">
      <c r="GI112" s="114" t="s">
        <v>95</v>
      </c>
      <c r="GJ112" s="115">
        <v>0</v>
      </c>
    </row>
    <row r="113" spans="191:192" ht="10.5">
      <c r="GI113" s="114" t="s">
        <v>74</v>
      </c>
      <c r="GJ113" s="115">
        <v>0</v>
      </c>
    </row>
    <row r="114" spans="191:192" ht="10.5">
      <c r="GI114" s="114" t="s">
        <v>96</v>
      </c>
      <c r="GJ114" s="115">
        <v>0</v>
      </c>
    </row>
    <row r="115" spans="191:192" ht="10.5">
      <c r="GI115" s="114" t="s">
        <v>75</v>
      </c>
      <c r="GJ115" s="115">
        <v>0</v>
      </c>
    </row>
    <row r="116" spans="191:192" ht="10.5">
      <c r="GI116" s="114" t="s">
        <v>104</v>
      </c>
      <c r="GJ116" s="115">
        <v>0</v>
      </c>
    </row>
    <row r="117" spans="191:192" ht="10.5">
      <c r="GI117" s="114" t="s">
        <v>132</v>
      </c>
      <c r="GJ117" s="115">
        <v>0</v>
      </c>
    </row>
  </sheetData>
  <sheetProtection/>
  <mergeCells count="125">
    <mergeCell ref="GC52:GD52"/>
    <mergeCell ref="GF52:GG52"/>
    <mergeCell ref="GI52:GJ52"/>
    <mergeCell ref="FK52:FL52"/>
    <mergeCell ref="FN52:FO52"/>
    <mergeCell ref="FQ52:FR52"/>
    <mergeCell ref="FT52:FU52"/>
    <mergeCell ref="FW52:FX52"/>
    <mergeCell ref="FZ52:GA52"/>
    <mergeCell ref="ES52:ET52"/>
    <mergeCell ref="EV52:EW52"/>
    <mergeCell ref="EY52:EZ52"/>
    <mergeCell ref="FB52:FC52"/>
    <mergeCell ref="FE52:FF52"/>
    <mergeCell ref="FH52:FI52"/>
    <mergeCell ref="EA52:EB52"/>
    <mergeCell ref="ED52:EE52"/>
    <mergeCell ref="EG52:EH52"/>
    <mergeCell ref="EJ52:EK52"/>
    <mergeCell ref="EM52:EN52"/>
    <mergeCell ref="EP52:EQ52"/>
    <mergeCell ref="DI52:DJ52"/>
    <mergeCell ref="DL52:DM52"/>
    <mergeCell ref="DO52:DP52"/>
    <mergeCell ref="DR52:DS52"/>
    <mergeCell ref="DU52:DV52"/>
    <mergeCell ref="DX52:DY52"/>
    <mergeCell ref="CQ52:CR52"/>
    <mergeCell ref="CT52:CU52"/>
    <mergeCell ref="CW52:CX52"/>
    <mergeCell ref="CZ52:DA52"/>
    <mergeCell ref="DC52:DD52"/>
    <mergeCell ref="DF52:DG52"/>
    <mergeCell ref="CE52:CF52"/>
    <mergeCell ref="CH52:CI52"/>
    <mergeCell ref="CK52:CL52"/>
    <mergeCell ref="CN52:CO52"/>
    <mergeCell ref="BG52:BH52"/>
    <mergeCell ref="BJ52:BK52"/>
    <mergeCell ref="BM52:BN52"/>
    <mergeCell ref="BP52:BQ52"/>
    <mergeCell ref="BS52:BT52"/>
    <mergeCell ref="BV52:BW52"/>
    <mergeCell ref="BD52:BE52"/>
    <mergeCell ref="W52:X52"/>
    <mergeCell ref="Z52:AA52"/>
    <mergeCell ref="AC52:AD52"/>
    <mergeCell ref="AF52:AG52"/>
    <mergeCell ref="AI52:AJ52"/>
    <mergeCell ref="AL52:AM52"/>
    <mergeCell ref="BY52:BZ52"/>
    <mergeCell ref="CB52:CC52"/>
    <mergeCell ref="E52:F52"/>
    <mergeCell ref="H52:I52"/>
    <mergeCell ref="K52:L52"/>
    <mergeCell ref="N52:O52"/>
    <mergeCell ref="Q52:R52"/>
    <mergeCell ref="T52:U52"/>
    <mergeCell ref="CT2:CV2"/>
    <mergeCell ref="AO2:AQ2"/>
    <mergeCell ref="AU2:AW2"/>
    <mergeCell ref="BG2:BI2"/>
    <mergeCell ref="BS2:BU2"/>
    <mergeCell ref="BY2:CA2"/>
    <mergeCell ref="BP2:BR2"/>
    <mergeCell ref="AL2:AN2"/>
    <mergeCell ref="AC2:AE2"/>
    <mergeCell ref="AI2:AK2"/>
    <mergeCell ref="CK2:CM2"/>
    <mergeCell ref="CQ2:CS2"/>
    <mergeCell ref="CN2:CP2"/>
    <mergeCell ref="AO52:AP52"/>
    <mergeCell ref="AR52:AS52"/>
    <mergeCell ref="AU52:AV52"/>
    <mergeCell ref="AX52:AY52"/>
    <mergeCell ref="BA52:BB52"/>
    <mergeCell ref="A1:D2"/>
    <mergeCell ref="E2:G2"/>
    <mergeCell ref="H2:J2"/>
    <mergeCell ref="K2:M2"/>
    <mergeCell ref="N2:P2"/>
    <mergeCell ref="Z2:AB2"/>
    <mergeCell ref="AF2:AH2"/>
    <mergeCell ref="EJ2:EL2"/>
    <mergeCell ref="EP2:ER2"/>
    <mergeCell ref="EM2:EO2"/>
    <mergeCell ref="DR2:DT2"/>
    <mergeCell ref="Q2:S2"/>
    <mergeCell ref="T2:V2"/>
    <mergeCell ref="W2:Y2"/>
    <mergeCell ref="CH2:CJ2"/>
    <mergeCell ref="AR2:AT2"/>
    <mergeCell ref="BV2:BX2"/>
    <mergeCell ref="CB2:CD2"/>
    <mergeCell ref="BD2:BF2"/>
    <mergeCell ref="BJ2:BL2"/>
    <mergeCell ref="CZ2:DB2"/>
    <mergeCell ref="DF2:DH2"/>
    <mergeCell ref="DL2:DN2"/>
    <mergeCell ref="DX2:DZ2"/>
    <mergeCell ref="ED2:EF2"/>
    <mergeCell ref="FN2:FP2"/>
    <mergeCell ref="FE2:FG2"/>
    <mergeCell ref="FK2:FM2"/>
    <mergeCell ref="FB2:FD2"/>
    <mergeCell ref="FH2:FJ2"/>
    <mergeCell ref="EV2:EX2"/>
    <mergeCell ref="BM2:BO2"/>
    <mergeCell ref="CE2:CG2"/>
    <mergeCell ref="CW2:CY2"/>
    <mergeCell ref="DC2:DE2"/>
    <mergeCell ref="DI2:DK2"/>
    <mergeCell ref="DO2:DQ2"/>
    <mergeCell ref="DU2:DW2"/>
    <mergeCell ref="EA2:EC2"/>
    <mergeCell ref="EG2:EI2"/>
    <mergeCell ref="GI2:GK2"/>
    <mergeCell ref="FT2:FV2"/>
    <mergeCell ref="FZ2:GB2"/>
    <mergeCell ref="GF2:GH2"/>
    <mergeCell ref="FQ2:FS2"/>
    <mergeCell ref="FW2:FY2"/>
    <mergeCell ref="GC2:GE2"/>
    <mergeCell ref="ES2:EU2"/>
    <mergeCell ref="EY2:FA2"/>
  </mergeCells>
  <conditionalFormatting sqref="L4:M29 O4:P29 X4:Y29 AA4:AB29 AD4:AE29 AG4:AH29 AM4:AN29 AP4:AQ29 AS4:AT29 FO4:FP29 CX4:CY29 DG4:DH29 DJ4:DK29 DP4:DQ29 DV4:DW29 DY4:DZ29 EE4:EF29 AV4:AW29 AY4:AZ29 BB4:BC29 BE4:BF29 BH4:BI29 BK4:BL29 BN4:BO29 BQ4:BR29 GJ4:GK29 EW4:EX29 EZ4:FA29 FC4:FD29 FF4:FG29 FI4:FJ29 FL4:FM29 BW4:BX29 FR4:FS29 FU4:FV29 FX4:FY29 GA4:GB29 GD4:GE29 CF4:CG29 CI4:CJ29 CR4:CS29 CU4:CV29 DA4:DB29 DD4:DE29 DM4:DN29 DS4:DT29 EB4:EC29 EH4:EI29 EK4:EL29 EN4:EO29 EQ4:ER29 GG4:GH29 AJ4:AK29 BZ4:CA29 BT4:BU29 U4:V29 I4:J29 CL4:CM29 CC4:CD29 R4:S29 CO4:CP29 F4:G29 F45:G45 ET45 CO45:CP45 R45:S45 CC45:CD45 CL45:CM45 I45:J45 U45:V45 BT45:BU45 BZ45:CA45 AJ45:AK45 GG45:GH45 EQ45:ER45 EN45:EO45 EK45:EL45 EH45:EI45 EB45:EC45 DS45:DT45 DM45:DN45 DD45:DE45 DA45:DB45 CU45:CV45 CR45:CS45 CI45:CJ45 CF45:CG45 GD45:GE45 GA45:GB45 FX45:FY45 FU45:FV45 FR45:FS45 BW45:BX45 FL45:FM45 FI45:FJ45 FF45:FG45 FC45:FD45 EZ45:FA45 EW45:EX45 GJ45:GK45 BQ45:BR45 BN45:BO45 BK45:BL45 BH45:BI45 BE45:BF45 BB45:BC45 AY45:AZ45 AV45:AW45 EE45:EF45 DY45:DZ45 DV45:DW45 DP45:DQ45 DJ45:DK45 DG45:DH45 CX45:CY45 FO45:FP45 AS45:AT45 AP45:AQ45 AM45:AN45 AG45:AH45 AD45:AE45 AA45:AB45 X45:Y45 O45:P45 L45:M45 ET4:ET29">
    <cfRule type="cellIs" priority="14" dxfId="224" operator="greaterThan" stopIfTrue="1">
      <formula>0</formula>
    </cfRule>
  </conditionalFormatting>
  <conditionalFormatting sqref="L50:M50 O50:P50 X50:Y50 AA50:AB50 AD50:AE50 AG50:AH50 AM50:AN50 AP50:AQ50 AS50:AT50 FO50:FP50 CX50:CY50 DG50:DH50 DJ50:DK50 DP50:DQ50 DV50:DW50 DY50:DZ50 EE50:EF50 AV50:AW50 AY50:AZ50 BB50:BC50 BE50:BF50 BH50:BI50 BK50:BL50 BN50:BO50 BQ50:BR50 GJ50:GK50 ET50 EW50:EX50 EZ50:FA50 FC50:FD50 FF50:FG50 FI50:FJ50 FL50:FM50 BW50:BX50 FR50:FS50 FU50:FV50 FX50:FY50 GA50:GB50 GD50:GE50 CF50:CG50 CI50:CJ50 CR50:CS50 CU50:CV50 DA50:DB50 DD50:DE50 DM50:DN50 DS50:DT50 EB50:EC50 EH50:EI50 EK50:EL50 EN50:EO50 EQ50:ER50 GG50:GH50 AJ50:AK50 BZ50:CA50 BT50:BU50 U50:V50 I50:J50 CL50:CM50 F50:G50 CC50:CD50 R50:S50 CO50:CP50">
    <cfRule type="cellIs" priority="12" dxfId="224" operator="greaterThan" stopIfTrue="1">
      <formula>0</formula>
    </cfRule>
  </conditionalFormatting>
  <conditionalFormatting sqref="L46:M46 O46:P46 X46:Y46 AA46:AB46 AD46:AE46 AG46:AH46 AM46:AN46 AP46:AQ46 AS46:AT46 FO46:FP46 CX46:CY46 DG46:DH46 DJ46:DK46 DP46:DQ46 DV46:DW46 DY46:DZ46 EE46:EF46 AV46:AW46 AY46:AZ46 BB46:BC46 BE46:BF46 BH46:BI46 BK46:BL46 BN46:BO46 BQ46:BR46 GJ46:GK46 ET46 EW46:EX46 EZ46:FA46 FC46:FD46 FF46:FG46 FI46:FJ46 FL46:FM46 BW46:BX46 FR46:FS46 FU46:FV46 FX46:FY46 GA46:GB46 GD46:GE46 CF46:CG46 CI46:CJ46 CR46:CS46 CU46:CV46 DA46:DB46 DD46:DE46 DM46:DN46 DS46:DT46 EB46:EC46 EH46:EI46 EK46:EL46 EN46:EO46 EQ46:ER46 GG46:GH46 AJ46:AK46 BZ46:CA46 BT46:BU46 U46:V46 I46:J46 CL46:CM46 F46:G46 CC46:CD46 R46:S46 CO46:CP46">
    <cfRule type="cellIs" priority="11" dxfId="224" operator="greaterThan" stopIfTrue="1">
      <formula>0</formula>
    </cfRule>
  </conditionalFormatting>
  <conditionalFormatting sqref="L47:M47 O47:P47 X47:Y47 AA47:AB47 AD47:AE47 AG47:AH47 AM47:AN47 AP47:AQ47 AS47:AT47 FO47:FP47 CX47:CY47 DG47:DH47 DJ47:DK47 DP47:DQ47 DV47:DW47 DY47:DZ47 EE47:EF47 AV47:AW47 AY47:AZ47 BB47:BC47 BE47:BF47 BH47:BI47 BK47:BL47 BN47:BO47 BQ47:BR47 GJ47:GK47 ET47 EW47:EX47 EZ47:FA47 FC47:FD47 FF47:FG47 FI47:FJ47 FL47:FM47 BW47:BX47 FR47:FS47 FU47:FV47 FX47:FY47 GA47:GB47 GD47:GE47 CF47:CG47 CI47:CJ47 CR47:CS47 CU47:CV47 DA47:DB47 DD47:DE47 DM47:DN47 DS47:DT47 EB47:EC47 EH47:EI47 EK47:EL47 EN47:EO47 EQ47:ER47 GG47:GH47 AJ47:AK47 BZ47:CA47 BT47:BU47 U47:V47 I47:J47 CL47:CM47 F47:G47 CC47:CD47 R47:S47 CO47:CP47">
    <cfRule type="cellIs" priority="10" dxfId="224" operator="greaterThan" stopIfTrue="1">
      <formula>0</formula>
    </cfRule>
  </conditionalFormatting>
  <conditionalFormatting sqref="F30:G35 ET30:ET35 CO30:CP35 R30:S35 CC30:CD35 CL30:CM35 I30:J35 U30:V35 BT30:BU35 BZ30:CA35 AJ30:AK35 GG30:GH35 EQ30:ER35 EN30:EO35 EK30:EL35 EH30:EI35 EB30:EC35 DS30:DT35 DM30:DN35 DD30:DE35 DA30:DB35 CU30:CV35 CR30:CS35 CI30:CJ35 CF30:CG35 GD30:GE35 GA30:GB35 FX30:FY35 FU30:FV35 FR30:FS35 BW30:BX35 FL30:FM35 FI30:FJ35 FF30:FG35 FC30:FD35 EZ30:FA35 EW30:EX35 GJ30:GK35 BQ30:BR35 BN30:BO35 BK30:BL35 BH30:BI35 BE30:BF35 BB30:BC35 AY30:AZ35 AV30:AW35 EE30:EF35 DY30:DZ35 DV30:DW35 DP30:DQ35 DJ30:DK35 DG30:DH35 CX30:CY35 FO30:FP35 AS30:AT35 AP30:AQ35 AM30:AN35 AG30:AH35 AD30:AE35 AA30:AB35 X30:Y35 O30:P35 L30:M35 L39:M40 O39:P40 X39:Y40 AA39:AB40 AD39:AE40 AG39:AH40 AM39:AN40 AP39:AQ40 AS39:AT40 FO39:FP40 CX39:CY40 DG39:DH40 DJ39:DK40 DP39:DQ40 DV39:DW40 DY39:DZ40 EE39:EF40 AV39:AW40 AY39:AZ40 BB39:BC40 BE39:BF40 BH39:BI40 BK39:BL40 BN39:BO40 BQ39:BR40 GJ39:GK40 EW39:EX40 EZ39:FA40 FC39:FD40 FF39:FG40 FI39:FJ40 FL39:FM40 BW39:BX40 FR39:FS40 FU39:FV40 FX39:FY40 GA39:GB40 GD39:GE40 CF39:CG40 CI39:CJ40 CR39:CS40 CU39:CV40 DA39:DB40 DD39:DE40 DM39:DN40 DS39:DT40 EB39:EC40 EH39:EI40 EK39:EL40 EN39:EO40 EQ39:ER40 GG39:GH40 AJ39:AK40 BZ39:CA40 BT39:BU40 U39:V40 I39:J40 CL39:CM40 CC39:CD40 R39:S40 CO39:CP40 ET39:ET40 F39:G40">
    <cfRule type="cellIs" priority="9" dxfId="224" operator="greaterThan" stopIfTrue="1">
      <formula>0</formula>
    </cfRule>
  </conditionalFormatting>
  <conditionalFormatting sqref="F36:G38 CO36:CP38 R36:S38 CC36:CD38 CL36:CM38 I36:J38 U36:V38 BT36:BU38 BZ36:CA38 AJ36:AK38 GG36:GH38 EQ36:ER38 EN36:EO38 EK36:EL38 EH36:EI38 EB36:EC38 DS36:DT38 DM36:DN38 DD36:DE38 DA36:DB38 CU36:CV38 CR36:CS38 CI36:CJ38 CF36:CG38 GD36:GE38 GA36:GB38 FX36:FY38 FU36:FV38 FR36:FS38 BW36:BX38 FL36:FM38 FI36:FJ38 FF36:FG38 FC36:FD38 EZ36:FA38 EW36:EX38 GJ36:GK38 BQ36:BR38 BN36:BO38 BK36:BL38 BH36:BI38 BE36:BF38 BB36:BC38 AY36:AZ38 AV36:AW38 EE36:EF38 DY36:DZ38 DV36:DW38 DP36:DQ38 DJ36:DK38 DG36:DH38 CX36:CY38 FO36:FP38 AS36:AT38 AP36:AQ38 AM36:AN38 AG36:AH38 AD36:AE38 AA36:AB38 X36:Y38 O36:P38 L36:M38 ET36:ET38">
    <cfRule type="cellIs" priority="8" dxfId="224" operator="greaterThan" stopIfTrue="1">
      <formula>0</formula>
    </cfRule>
  </conditionalFormatting>
  <conditionalFormatting sqref="L41:M44 O41:P44 X41:Y44 AA41:AB44 AD41:AE44 AG41:AH44 AM41:AN44 AP41:AQ44 AS41:AT44 FO41:FP44 CX41:CY44 DG41:DH44 DJ41:DK44 DP41:DQ44 DV41:DW44 DY41:DZ44 EE41:EF44 AV41:AW44 AY41:AZ44 BB41:BC44 BE41:BF44 BH41:BI44 BK41:BL44 BN41:BO44 BQ41:BR44 GJ41:GK44 EW41:EX44 EZ41:FA44 FC41:FD44 FF41:FG44 FI41:FJ44 FL41:FM44 BW41:BX44 FR41:FS44 FU41:FV44 FX41:FY44 GA41:GB44 GD41:GE44 CF41:CG44 CI41:CJ44 CR41:CS44 CU41:CV44 DA41:DB44 DD41:DE44 DM41:DN44 DS41:DT44 EB41:EC44 EH41:EI44 EK41:EL44 EN41:EO44 EQ41:ER44 GG41:GH44 AJ41:AK44 BZ41:CA44 BT41:BU44 U41:V44 I41:J44 CL41:CM44 CC41:CD44 R41:S44 CO41:CP44 F41:G44 ET41:ET44">
    <cfRule type="cellIs" priority="7" dxfId="224" operator="greaterThan" stopIfTrue="1">
      <formula>0</formula>
    </cfRule>
  </conditionalFormatting>
  <conditionalFormatting sqref="L48:M48 O48:P48 X48:Y48 AA48:AB48 AD48:AE48 AG48:AH48 AM48:AN48 AP48:AQ48 AS48:AT48 FO48:FP48 CX48:CY48 DG48:DH48 DJ48:DK48 DP48:DQ48 DV48:DW48 DY48:DZ48 EE48:EF48 AV48:AW48 AY48:AZ48 BB48:BC48 BE48:BF48 BH48:BI48 BK48:BL48 BN48:BO48 BQ48:BR48 GJ48:GK48 ET48 EW48:EX48 EZ48:FA48 FC48:FD48 FF48:FG48 FI48:FJ48 FL48:FM48 BW48:BX48 FR48:FS48 FU48:FV48 FX48:FY48 GA48:GB48 GD48:GE48 CF48:CG48 CI48:CJ48 CR48:CS48 CU48:CV48 DA48:DB48 DD48:DE48 DM48:DN48 DS48:DT48 EB48:EC48 EH48:EI48 EK48:EL48 EN48:EO48 EQ48:ER48 GG48:GH48 AJ48:AK48 BZ48:CA48 BT48:BU48 U48:V48 I48:J48 CL48:CM48 F48:G48 CC48:CD48 R48:S48 CO48:CP48">
    <cfRule type="cellIs" priority="6" dxfId="224" operator="greaterThan" stopIfTrue="1">
      <formula>0</formula>
    </cfRule>
  </conditionalFormatting>
  <conditionalFormatting sqref="L49:M49 O49:P49 X49:Y49 AA49:AB49 AD49:AE49 AG49:AH49 AM49:AN49 AP49:AQ49 AS49:AT49 FO49:FP49 CX49:CY49 DG49:DH49 DJ49:DK49 DP49:DQ49 DV49:DW49 DY49:DZ49 EE49:EF49 AV49:AW49 AY49:AZ49 BB49:BC49 BE49:BF49 BH49:BI49 BK49:BL49 BN49:BO49 BQ49:BR49 GJ49:GK49 ET49 EW49:EX49 EZ49:FA49 FC49:FD49 FF49:FG49 FI49:FJ49 FL49:FM49 BW49:BX49 FR49:FS49 FU49:FV49 FX49:FY49 GA49:GB49 GD49:GE49 CF49:CG49 CI49:CJ49 CR49:CS49 CU49:CV49 DA49:DB49 DD49:DE49 DM49:DN49 DS49:DT49 EB49:EC49 EH49:EI49 EK49:EL49 EN49:EO49 EQ49:ER49 GG49:GH49 AJ49:AK49 BZ49:CA49 BT49:BU49 U49:V49 I49:J49 CL49:CM49 F49:G49 CC49:CD49 R49:S49 CO49:CP49">
    <cfRule type="cellIs" priority="5" dxfId="224" operator="greaterThan" stopIfTrue="1">
      <formula>0</formula>
    </cfRule>
  </conditionalFormatting>
  <conditionalFormatting sqref="EU4">
    <cfRule type="cellIs" priority="2" dxfId="224" operator="greaterThan" stopIfTrue="1">
      <formula>0</formula>
    </cfRule>
  </conditionalFormatting>
  <conditionalFormatting sqref="EU5:EU50">
    <cfRule type="cellIs" priority="1" dxfId="224" operator="greaterThan" stopIfTrue="1">
      <formula>0</formula>
    </cfRule>
  </conditionalFormatting>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2:AB90"/>
  <sheetViews>
    <sheetView zoomScalePageLayoutView="0" workbookViewId="0" topLeftCell="A34">
      <selection activeCell="B13" sqref="B13:D22"/>
    </sheetView>
  </sheetViews>
  <sheetFormatPr defaultColWidth="9.140625" defaultRowHeight="12.75"/>
  <cols>
    <col min="1" max="1" width="0.85546875" style="15" customWidth="1"/>
    <col min="2" max="2" width="9.00390625" style="15" customWidth="1"/>
    <col min="3" max="3" width="9.8515625" style="15" customWidth="1"/>
    <col min="4" max="4" width="9.140625" style="15" bestFit="1" customWidth="1"/>
    <col min="5" max="5" width="0.85546875" style="15" customWidth="1"/>
    <col min="6" max="8" width="9.140625" style="15" customWidth="1"/>
    <col min="9" max="9" width="0.85546875" style="15" customWidth="1"/>
    <col min="10" max="12" width="9.140625" style="15" customWidth="1"/>
    <col min="13" max="13" width="0.85546875" style="15" customWidth="1"/>
    <col min="14" max="15" width="9.140625" style="15" customWidth="1"/>
    <col min="16" max="16" width="9.421875" style="15" bestFit="1" customWidth="1"/>
    <col min="17" max="17" width="0.85546875" style="15" customWidth="1"/>
    <col min="18" max="20" width="9.140625" style="15" customWidth="1"/>
    <col min="21" max="21" width="0.85546875" style="15" customWidth="1"/>
    <col min="22" max="24" width="9.140625" style="15" customWidth="1"/>
    <col min="25" max="25" width="0.85546875" style="15" customWidth="1"/>
    <col min="26" max="16384" width="9.140625" style="15" customWidth="1"/>
  </cols>
  <sheetData>
    <row r="1" ht="4.5" customHeight="1" thickBot="1"/>
    <row r="2" spans="2:28" s="81" customFormat="1" ht="15" thickBot="1">
      <c r="B2" s="304" t="s">
        <v>144</v>
      </c>
      <c r="C2" s="305"/>
      <c r="D2" s="306"/>
      <c r="F2" s="304" t="s">
        <v>147</v>
      </c>
      <c r="G2" s="305"/>
      <c r="H2" s="306"/>
      <c r="J2" s="304" t="s">
        <v>148</v>
      </c>
      <c r="K2" s="305"/>
      <c r="L2" s="306"/>
      <c r="N2" s="304" t="s">
        <v>138</v>
      </c>
      <c r="O2" s="305"/>
      <c r="P2" s="306"/>
      <c r="R2" s="304" t="s">
        <v>232</v>
      </c>
      <c r="S2" s="305"/>
      <c r="T2" s="306"/>
      <c r="V2" s="304" t="s">
        <v>172</v>
      </c>
      <c r="W2" s="305"/>
      <c r="X2" s="306"/>
      <c r="Z2" s="304" t="s">
        <v>207</v>
      </c>
      <c r="AA2" s="305"/>
      <c r="AB2" s="306"/>
    </row>
    <row r="3" spans="2:28" ht="9.75" customHeight="1">
      <c r="B3" s="78"/>
      <c r="C3" s="79"/>
      <c r="D3" s="80"/>
      <c r="F3" s="78"/>
      <c r="G3" s="79"/>
      <c r="H3" s="80"/>
      <c r="J3" s="78"/>
      <c r="K3" s="79"/>
      <c r="L3" s="80"/>
      <c r="N3" s="78"/>
      <c r="O3" s="79"/>
      <c r="P3" s="80"/>
      <c r="R3" s="78"/>
      <c r="S3" s="79"/>
      <c r="T3" s="80"/>
      <c r="V3" s="78"/>
      <c r="W3" s="79"/>
      <c r="X3" s="80"/>
      <c r="Z3" s="78"/>
      <c r="AA3" s="79"/>
      <c r="AB3" s="80"/>
    </row>
    <row r="4" spans="2:28" ht="11.25">
      <c r="B4" s="26" t="s">
        <v>45</v>
      </c>
      <c r="C4" s="21"/>
      <c r="D4" s="22"/>
      <c r="F4" s="26" t="s">
        <v>45</v>
      </c>
      <c r="G4" s="21"/>
      <c r="H4" s="22"/>
      <c r="J4" s="26" t="s">
        <v>45</v>
      </c>
      <c r="K4" s="21"/>
      <c r="L4" s="22"/>
      <c r="N4" s="26" t="s">
        <v>45</v>
      </c>
      <c r="O4" s="21"/>
      <c r="P4" s="22"/>
      <c r="R4" s="26" t="s">
        <v>45</v>
      </c>
      <c r="S4" s="21"/>
      <c r="T4" s="22"/>
      <c r="V4" s="26" t="s">
        <v>45</v>
      </c>
      <c r="W4" s="21"/>
      <c r="X4" s="22"/>
      <c r="Z4" s="26" t="s">
        <v>45</v>
      </c>
      <c r="AA4" s="21"/>
      <c r="AB4" s="22"/>
    </row>
    <row r="5" spans="2:28" ht="11.25">
      <c r="B5" s="27"/>
      <c r="C5" s="18" t="s">
        <v>45</v>
      </c>
      <c r="D5" s="22"/>
      <c r="F5" s="27"/>
      <c r="G5" s="18" t="s">
        <v>45</v>
      </c>
      <c r="H5" s="22"/>
      <c r="J5" s="27"/>
      <c r="K5" s="18" t="s">
        <v>45</v>
      </c>
      <c r="L5" s="22"/>
      <c r="N5" s="27"/>
      <c r="O5" s="18" t="s">
        <v>45</v>
      </c>
      <c r="P5" s="22"/>
      <c r="R5" s="27"/>
      <c r="S5" s="18" t="s">
        <v>45</v>
      </c>
      <c r="T5" s="22"/>
      <c r="V5" s="27"/>
      <c r="W5" s="18" t="s">
        <v>45</v>
      </c>
      <c r="X5" s="22"/>
      <c r="Z5" s="27"/>
      <c r="AA5" s="18" t="s">
        <v>45</v>
      </c>
      <c r="AB5" s="22"/>
    </row>
    <row r="6" spans="2:28" ht="11.25">
      <c r="B6" s="253" t="s">
        <v>60</v>
      </c>
      <c r="C6" s="16"/>
      <c r="D6" s="22"/>
      <c r="F6" s="253" t="s">
        <v>60</v>
      </c>
      <c r="G6" s="16"/>
      <c r="H6" s="22"/>
      <c r="J6" s="28" t="s">
        <v>58</v>
      </c>
      <c r="K6" s="16"/>
      <c r="L6" s="22"/>
      <c r="N6" s="253" t="s">
        <v>60</v>
      </c>
      <c r="O6" s="16"/>
      <c r="P6" s="22"/>
      <c r="R6" s="28" t="s">
        <v>97</v>
      </c>
      <c r="S6" s="16"/>
      <c r="T6" s="22"/>
      <c r="V6" s="28" t="s">
        <v>58</v>
      </c>
      <c r="W6" s="16"/>
      <c r="X6" s="22"/>
      <c r="Z6" s="253" t="s">
        <v>60</v>
      </c>
      <c r="AA6" s="16"/>
      <c r="AB6" s="22"/>
    </row>
    <row r="7" spans="2:28" ht="10.5">
      <c r="B7" s="20"/>
      <c r="C7" s="17"/>
      <c r="D7" s="87" t="s">
        <v>45</v>
      </c>
      <c r="F7" s="20"/>
      <c r="G7" s="17"/>
      <c r="H7" s="255" t="s">
        <v>45</v>
      </c>
      <c r="J7" s="20"/>
      <c r="K7" s="17"/>
      <c r="L7" s="255" t="s">
        <v>45</v>
      </c>
      <c r="N7" s="20"/>
      <c r="O7" s="17"/>
      <c r="P7" s="87" t="s">
        <v>45</v>
      </c>
      <c r="R7" s="20"/>
      <c r="S7" s="17"/>
      <c r="T7" s="87" t="s">
        <v>45</v>
      </c>
      <c r="V7" s="20"/>
      <c r="W7" s="17"/>
      <c r="X7" s="87" t="s">
        <v>45</v>
      </c>
      <c r="Z7" s="20"/>
      <c r="AA7" s="17"/>
      <c r="AB7" s="87" t="s">
        <v>45</v>
      </c>
    </row>
    <row r="8" spans="2:28" ht="10.5">
      <c r="B8" s="250" t="s">
        <v>66</v>
      </c>
      <c r="C8" s="17"/>
      <c r="D8" s="22"/>
      <c r="F8" s="250" t="s">
        <v>63</v>
      </c>
      <c r="G8" s="17"/>
      <c r="H8" s="22"/>
      <c r="J8" s="250" t="s">
        <v>63</v>
      </c>
      <c r="K8" s="17"/>
      <c r="L8" s="22"/>
      <c r="N8" s="250" t="s">
        <v>66</v>
      </c>
      <c r="O8" s="17"/>
      <c r="P8" s="22"/>
      <c r="R8" s="20" t="s">
        <v>68</v>
      </c>
      <c r="S8" s="17"/>
      <c r="T8" s="22"/>
      <c r="V8" s="20" t="s">
        <v>68</v>
      </c>
      <c r="W8" s="17"/>
      <c r="X8" s="22"/>
      <c r="Z8" s="20" t="s">
        <v>68</v>
      </c>
      <c r="AA8" s="17"/>
      <c r="AB8" s="22"/>
    </row>
    <row r="9" spans="2:28" ht="10.5">
      <c r="B9" s="27"/>
      <c r="C9" s="19" t="s">
        <v>79</v>
      </c>
      <c r="D9" s="22"/>
      <c r="F9" s="27"/>
      <c r="G9" s="19" t="s">
        <v>79</v>
      </c>
      <c r="H9" s="22"/>
      <c r="J9" s="27"/>
      <c r="K9" s="19" t="s">
        <v>79</v>
      </c>
      <c r="L9" s="22"/>
      <c r="N9" s="27"/>
      <c r="O9" s="19" t="s">
        <v>79</v>
      </c>
      <c r="P9" s="22"/>
      <c r="R9" s="27"/>
      <c r="S9" s="19" t="s">
        <v>79</v>
      </c>
      <c r="T9" s="22"/>
      <c r="V9" s="27"/>
      <c r="W9" s="19" t="s">
        <v>79</v>
      </c>
      <c r="X9" s="22"/>
      <c r="Z9" s="27"/>
      <c r="AA9" s="19" t="s">
        <v>79</v>
      </c>
      <c r="AB9" s="22"/>
    </row>
    <row r="10" spans="2:28" ht="10.5">
      <c r="B10" s="28" t="s">
        <v>79</v>
      </c>
      <c r="C10" s="21"/>
      <c r="D10" s="22"/>
      <c r="F10" s="28" t="s">
        <v>79</v>
      </c>
      <c r="G10" s="21"/>
      <c r="H10" s="22"/>
      <c r="J10" s="28" t="s">
        <v>79</v>
      </c>
      <c r="K10" s="21"/>
      <c r="L10" s="22"/>
      <c r="N10" s="28" t="s">
        <v>79</v>
      </c>
      <c r="O10" s="21"/>
      <c r="P10" s="22"/>
      <c r="R10" s="28" t="s">
        <v>79</v>
      </c>
      <c r="S10" s="21"/>
      <c r="T10" s="22"/>
      <c r="V10" s="28" t="s">
        <v>79</v>
      </c>
      <c r="W10" s="21"/>
      <c r="X10" s="22"/>
      <c r="Z10" s="28" t="s">
        <v>79</v>
      </c>
      <c r="AA10" s="21"/>
      <c r="AB10" s="22"/>
    </row>
    <row r="11" spans="2:28" ht="11.25" thickBot="1">
      <c r="B11" s="23"/>
      <c r="C11" s="24"/>
      <c r="D11" s="25"/>
      <c r="F11" s="23"/>
      <c r="G11" s="24"/>
      <c r="H11" s="25"/>
      <c r="J11" s="23"/>
      <c r="K11" s="24"/>
      <c r="L11" s="25"/>
      <c r="N11" s="23"/>
      <c r="O11" s="24"/>
      <c r="P11" s="25"/>
      <c r="R11" s="23"/>
      <c r="S11" s="24"/>
      <c r="T11" s="25"/>
      <c r="V11" s="23"/>
      <c r="W11" s="24"/>
      <c r="X11" s="25"/>
      <c r="Z11" s="23"/>
      <c r="AA11" s="24"/>
      <c r="AB11" s="25"/>
    </row>
    <row r="12" spans="2:4" ht="4.5" customHeight="1" thickBot="1">
      <c r="B12" s="21"/>
      <c r="C12" s="21"/>
      <c r="D12" s="21"/>
    </row>
    <row r="13" spans="2:28" s="81" customFormat="1" ht="15" thickBot="1">
      <c r="B13" s="304" t="s">
        <v>211</v>
      </c>
      <c r="C13" s="305"/>
      <c r="D13" s="306"/>
      <c r="F13" s="304" t="s">
        <v>215</v>
      </c>
      <c r="G13" s="305"/>
      <c r="H13" s="306"/>
      <c r="J13" s="304" t="s">
        <v>156</v>
      </c>
      <c r="K13" s="305"/>
      <c r="L13" s="306"/>
      <c r="N13" s="304" t="s">
        <v>111</v>
      </c>
      <c r="O13" s="305"/>
      <c r="P13" s="306"/>
      <c r="R13" s="304" t="s">
        <v>112</v>
      </c>
      <c r="S13" s="305"/>
      <c r="T13" s="306"/>
      <c r="V13" s="304" t="s">
        <v>100</v>
      </c>
      <c r="W13" s="305"/>
      <c r="X13" s="306"/>
      <c r="Z13" s="304" t="s">
        <v>135</v>
      </c>
      <c r="AA13" s="305"/>
      <c r="AB13" s="306"/>
    </row>
    <row r="14" spans="2:28" ht="9.75" customHeight="1">
      <c r="B14" s="78"/>
      <c r="C14" s="79"/>
      <c r="D14" s="80"/>
      <c r="F14" s="78"/>
      <c r="G14" s="79"/>
      <c r="H14" s="80"/>
      <c r="J14" s="78"/>
      <c r="K14" s="79"/>
      <c r="L14" s="80"/>
      <c r="N14" s="78"/>
      <c r="O14" s="79"/>
      <c r="P14" s="80"/>
      <c r="R14" s="78"/>
      <c r="S14" s="79"/>
      <c r="T14" s="80"/>
      <c r="V14" s="78"/>
      <c r="W14" s="79"/>
      <c r="X14" s="80"/>
      <c r="Z14" s="78"/>
      <c r="AA14" s="79"/>
      <c r="AB14" s="80"/>
    </row>
    <row r="15" spans="2:28" ht="11.25">
      <c r="B15" s="26" t="s">
        <v>45</v>
      </c>
      <c r="C15" s="21"/>
      <c r="D15" s="22"/>
      <c r="F15" s="26" t="s">
        <v>45</v>
      </c>
      <c r="G15" s="21"/>
      <c r="H15" s="22"/>
      <c r="J15" s="26" t="s">
        <v>45</v>
      </c>
      <c r="K15" s="21"/>
      <c r="L15" s="22"/>
      <c r="N15" s="26" t="s">
        <v>45</v>
      </c>
      <c r="O15" s="21"/>
      <c r="P15" s="22"/>
      <c r="R15" s="26" t="s">
        <v>45</v>
      </c>
      <c r="S15" s="21"/>
      <c r="T15" s="22"/>
      <c r="V15" s="26" t="s">
        <v>45</v>
      </c>
      <c r="W15" s="21"/>
      <c r="X15" s="22"/>
      <c r="Z15" s="26" t="s">
        <v>45</v>
      </c>
      <c r="AA15" s="21"/>
      <c r="AB15" s="22"/>
    </row>
    <row r="16" spans="2:28" ht="11.25">
      <c r="B16" s="27"/>
      <c r="C16" s="18" t="s">
        <v>45</v>
      </c>
      <c r="D16" s="22"/>
      <c r="F16" s="27"/>
      <c r="G16" s="18" t="s">
        <v>45</v>
      </c>
      <c r="H16" s="22"/>
      <c r="J16" s="27"/>
      <c r="K16" s="18" t="s">
        <v>45</v>
      </c>
      <c r="L16" s="22"/>
      <c r="N16" s="27"/>
      <c r="O16" s="18" t="s">
        <v>45</v>
      </c>
      <c r="P16" s="22"/>
      <c r="R16" s="27"/>
      <c r="S16" s="18" t="s">
        <v>45</v>
      </c>
      <c r="T16" s="22"/>
      <c r="V16" s="27"/>
      <c r="W16" s="18" t="s">
        <v>45</v>
      </c>
      <c r="X16" s="22"/>
      <c r="Z16" s="27"/>
      <c r="AA16" s="18" t="s">
        <v>45</v>
      </c>
      <c r="AB16" s="22"/>
    </row>
    <row r="17" spans="2:28" ht="11.25">
      <c r="B17" s="28" t="s">
        <v>97</v>
      </c>
      <c r="C17" s="16"/>
      <c r="D17" s="22"/>
      <c r="F17" s="253" t="s">
        <v>60</v>
      </c>
      <c r="G17" s="16"/>
      <c r="H17" s="22"/>
      <c r="J17" s="253" t="s">
        <v>60</v>
      </c>
      <c r="K17" s="16"/>
      <c r="L17" s="22"/>
      <c r="N17" s="253" t="s">
        <v>60</v>
      </c>
      <c r="O17" s="16"/>
      <c r="P17" s="22"/>
      <c r="R17" s="253" t="s">
        <v>60</v>
      </c>
      <c r="S17" s="16"/>
      <c r="T17" s="22"/>
      <c r="V17" s="28" t="s">
        <v>97</v>
      </c>
      <c r="W17" s="16"/>
      <c r="X17" s="22"/>
      <c r="Z17" s="253" t="s">
        <v>60</v>
      </c>
      <c r="AA17" s="16"/>
      <c r="AB17" s="22"/>
    </row>
    <row r="18" spans="2:28" ht="10.5">
      <c r="B18" s="20"/>
      <c r="C18" s="17"/>
      <c r="D18" s="87" t="s">
        <v>45</v>
      </c>
      <c r="F18" s="20"/>
      <c r="G18" s="17"/>
      <c r="H18" s="87" t="s">
        <v>45</v>
      </c>
      <c r="J18" s="20"/>
      <c r="K18" s="17"/>
      <c r="L18" s="87" t="s">
        <v>45</v>
      </c>
      <c r="N18" s="20"/>
      <c r="O18" s="17"/>
      <c r="P18" s="87" t="s">
        <v>45</v>
      </c>
      <c r="R18" s="20"/>
      <c r="S18" s="17"/>
      <c r="T18" s="87" t="s">
        <v>45</v>
      </c>
      <c r="V18" s="20"/>
      <c r="W18" s="17"/>
      <c r="X18" s="87" t="s">
        <v>45</v>
      </c>
      <c r="Z18" s="20"/>
      <c r="AA18" s="17"/>
      <c r="AB18" s="87" t="s">
        <v>45</v>
      </c>
    </row>
    <row r="19" spans="2:28" ht="10.5">
      <c r="B19" s="20" t="s">
        <v>68</v>
      </c>
      <c r="C19" s="17"/>
      <c r="D19" s="22"/>
      <c r="F19" s="20" t="s">
        <v>68</v>
      </c>
      <c r="G19" s="17"/>
      <c r="H19" s="22"/>
      <c r="J19" s="20" t="s">
        <v>68</v>
      </c>
      <c r="K19" s="17"/>
      <c r="L19" s="22"/>
      <c r="N19" s="250" t="s">
        <v>66</v>
      </c>
      <c r="O19" s="17"/>
      <c r="P19" s="22"/>
      <c r="R19" s="20" t="s">
        <v>68</v>
      </c>
      <c r="S19" s="17"/>
      <c r="T19" s="22"/>
      <c r="V19" s="20" t="s">
        <v>68</v>
      </c>
      <c r="W19" s="17"/>
      <c r="X19" s="22"/>
      <c r="Z19" s="250" t="s">
        <v>66</v>
      </c>
      <c r="AA19" s="17"/>
      <c r="AB19" s="22"/>
    </row>
    <row r="20" spans="2:28" ht="10.5">
      <c r="B20" s="27"/>
      <c r="C20" s="19" t="s">
        <v>79</v>
      </c>
      <c r="D20" s="22"/>
      <c r="F20" s="27"/>
      <c r="G20" s="19" t="s">
        <v>79</v>
      </c>
      <c r="H20" s="22"/>
      <c r="J20" s="27"/>
      <c r="K20" s="19" t="s">
        <v>79</v>
      </c>
      <c r="L20" s="22"/>
      <c r="N20" s="27"/>
      <c r="O20" s="19" t="s">
        <v>76</v>
      </c>
      <c r="P20" s="22"/>
      <c r="R20" s="27"/>
      <c r="S20" s="19" t="s">
        <v>76</v>
      </c>
      <c r="T20" s="22"/>
      <c r="V20" s="27"/>
      <c r="W20" s="19" t="s">
        <v>76</v>
      </c>
      <c r="X20" s="22"/>
      <c r="Z20" s="27"/>
      <c r="AA20" s="19" t="s">
        <v>76</v>
      </c>
      <c r="AB20" s="22"/>
    </row>
    <row r="21" spans="2:28" ht="10.5">
      <c r="B21" s="28" t="s">
        <v>79</v>
      </c>
      <c r="C21" s="21"/>
      <c r="D21" s="22"/>
      <c r="F21" s="28" t="s">
        <v>79</v>
      </c>
      <c r="G21" s="21"/>
      <c r="H21" s="22"/>
      <c r="J21" s="28" t="s">
        <v>79</v>
      </c>
      <c r="K21" s="21"/>
      <c r="L21" s="22"/>
      <c r="N21" s="28" t="s">
        <v>76</v>
      </c>
      <c r="O21" s="21"/>
      <c r="P21" s="22"/>
      <c r="R21" s="28" t="s">
        <v>76</v>
      </c>
      <c r="S21" s="21"/>
      <c r="T21" s="22"/>
      <c r="V21" s="28" t="s">
        <v>76</v>
      </c>
      <c r="W21" s="21"/>
      <c r="X21" s="22"/>
      <c r="Z21" s="28" t="s">
        <v>76</v>
      </c>
      <c r="AA21" s="21"/>
      <c r="AB21" s="22"/>
    </row>
    <row r="22" spans="2:28" ht="11.25" thickBot="1">
      <c r="B22" s="23"/>
      <c r="C22" s="24"/>
      <c r="D22" s="25"/>
      <c r="F22" s="23"/>
      <c r="G22" s="24"/>
      <c r="H22" s="25"/>
      <c r="J22" s="23"/>
      <c r="K22" s="24"/>
      <c r="L22" s="25"/>
      <c r="N22" s="23"/>
      <c r="O22" s="24"/>
      <c r="P22" s="25"/>
      <c r="R22" s="23"/>
      <c r="S22" s="24"/>
      <c r="T22" s="25"/>
      <c r="V22" s="23"/>
      <c r="W22" s="24"/>
      <c r="X22" s="25"/>
      <c r="Z22" s="23"/>
      <c r="AA22" s="24"/>
      <c r="AB22" s="25"/>
    </row>
    <row r="23" ht="4.5" customHeight="1" thickBot="1"/>
    <row r="24" spans="2:28" s="81" customFormat="1" ht="15" thickBot="1">
      <c r="B24" s="304" t="s">
        <v>189</v>
      </c>
      <c r="C24" s="305"/>
      <c r="D24" s="306"/>
      <c r="F24" s="304" t="s">
        <v>169</v>
      </c>
      <c r="G24" s="305"/>
      <c r="H24" s="306"/>
      <c r="J24" s="304" t="s">
        <v>168</v>
      </c>
      <c r="K24" s="305"/>
      <c r="L24" s="306"/>
      <c r="N24" s="304" t="s">
        <v>159</v>
      </c>
      <c r="O24" s="305"/>
      <c r="P24" s="306"/>
      <c r="R24" s="304" t="s">
        <v>99</v>
      </c>
      <c r="S24" s="305"/>
      <c r="T24" s="306"/>
      <c r="V24" s="304" t="s">
        <v>242</v>
      </c>
      <c r="W24" s="305"/>
      <c r="X24" s="306"/>
      <c r="Z24" s="304" t="s">
        <v>141</v>
      </c>
      <c r="AA24" s="305"/>
      <c r="AB24" s="306"/>
    </row>
    <row r="25" spans="2:28" ht="9.75" customHeight="1">
      <c r="B25" s="78"/>
      <c r="C25" s="79"/>
      <c r="D25" s="80"/>
      <c r="F25" s="78"/>
      <c r="G25" s="79"/>
      <c r="H25" s="80"/>
      <c r="J25" s="78"/>
      <c r="K25" s="79"/>
      <c r="L25" s="80"/>
      <c r="N25" s="78"/>
      <c r="O25" s="79"/>
      <c r="P25" s="80"/>
      <c r="R25" s="78"/>
      <c r="S25" s="79"/>
      <c r="T25" s="80"/>
      <c r="V25" s="78"/>
      <c r="W25" s="79"/>
      <c r="X25" s="80"/>
      <c r="Z25" s="78"/>
      <c r="AA25" s="79"/>
      <c r="AB25" s="80"/>
    </row>
    <row r="26" spans="2:28" ht="11.25">
      <c r="B26" s="26" t="s">
        <v>45</v>
      </c>
      <c r="C26" s="21"/>
      <c r="D26" s="22"/>
      <c r="F26" s="26" t="s">
        <v>45</v>
      </c>
      <c r="G26" s="21"/>
      <c r="H26" s="22"/>
      <c r="J26" s="26" t="s">
        <v>45</v>
      </c>
      <c r="K26" s="21"/>
      <c r="L26" s="22"/>
      <c r="N26" s="26" t="s">
        <v>45</v>
      </c>
      <c r="O26" s="21"/>
      <c r="P26" s="22"/>
      <c r="R26" s="26" t="s">
        <v>45</v>
      </c>
      <c r="S26" s="21"/>
      <c r="T26" s="22"/>
      <c r="V26" s="26" t="s">
        <v>45</v>
      </c>
      <c r="W26" s="21"/>
      <c r="X26" s="22"/>
      <c r="Z26" s="26" t="s">
        <v>45</v>
      </c>
      <c r="AA26" s="21"/>
      <c r="AB26" s="22"/>
    </row>
    <row r="27" spans="2:28" ht="11.25">
      <c r="B27" s="27"/>
      <c r="C27" s="18" t="s">
        <v>45</v>
      </c>
      <c r="D27" s="22"/>
      <c r="F27" s="27"/>
      <c r="G27" s="18" t="s">
        <v>45</v>
      </c>
      <c r="H27" s="22"/>
      <c r="J27" s="27"/>
      <c r="K27" s="18" t="s">
        <v>45</v>
      </c>
      <c r="L27" s="22"/>
      <c r="N27" s="27"/>
      <c r="O27" s="18" t="s">
        <v>45</v>
      </c>
      <c r="P27" s="22"/>
      <c r="R27" s="27"/>
      <c r="S27" s="18" t="s">
        <v>45</v>
      </c>
      <c r="T27" s="22"/>
      <c r="V27" s="27"/>
      <c r="W27" s="18" t="s">
        <v>45</v>
      </c>
      <c r="X27" s="22"/>
      <c r="Z27" s="27"/>
      <c r="AA27" s="18" t="s">
        <v>45</v>
      </c>
      <c r="AB27" s="22"/>
    </row>
    <row r="28" spans="2:28" ht="11.25">
      <c r="B28" s="28" t="s">
        <v>97</v>
      </c>
      <c r="C28" s="16"/>
      <c r="D28" s="22"/>
      <c r="F28" s="28" t="s">
        <v>97</v>
      </c>
      <c r="G28" s="16"/>
      <c r="H28" s="22"/>
      <c r="J28" s="28" t="s">
        <v>97</v>
      </c>
      <c r="K28" s="16"/>
      <c r="L28" s="22"/>
      <c r="N28" s="253" t="s">
        <v>60</v>
      </c>
      <c r="O28" s="16"/>
      <c r="P28" s="22"/>
      <c r="R28" s="28" t="s">
        <v>97</v>
      </c>
      <c r="S28" s="16"/>
      <c r="T28" s="22"/>
      <c r="V28" s="28" t="s">
        <v>97</v>
      </c>
      <c r="W28" s="16"/>
      <c r="X28" s="22"/>
      <c r="Z28" s="28" t="s">
        <v>97</v>
      </c>
      <c r="AA28" s="16"/>
      <c r="AB28" s="22"/>
    </row>
    <row r="29" spans="2:28" ht="10.5">
      <c r="B29" s="20"/>
      <c r="C29" s="17"/>
      <c r="D29" s="87" t="s">
        <v>45</v>
      </c>
      <c r="F29" s="20"/>
      <c r="G29" s="17"/>
      <c r="H29" s="87" t="s">
        <v>45</v>
      </c>
      <c r="J29" s="20"/>
      <c r="K29" s="17"/>
      <c r="L29" s="87" t="s">
        <v>45</v>
      </c>
      <c r="N29" s="20"/>
      <c r="O29" s="17"/>
      <c r="P29" s="87" t="s">
        <v>45</v>
      </c>
      <c r="R29" s="20"/>
      <c r="S29" s="17"/>
      <c r="T29" s="87" t="s">
        <v>45</v>
      </c>
      <c r="V29" s="20"/>
      <c r="W29" s="17"/>
      <c r="X29" s="87" t="s">
        <v>45</v>
      </c>
      <c r="Z29" s="20"/>
      <c r="AA29" s="17"/>
      <c r="AB29" s="87" t="s">
        <v>45</v>
      </c>
    </row>
    <row r="30" spans="2:28" ht="10.5">
      <c r="B30" s="20" t="s">
        <v>68</v>
      </c>
      <c r="C30" s="17"/>
      <c r="D30" s="22"/>
      <c r="F30" s="20" t="s">
        <v>68</v>
      </c>
      <c r="G30" s="17"/>
      <c r="H30" s="22"/>
      <c r="J30" s="20" t="s">
        <v>68</v>
      </c>
      <c r="K30" s="17"/>
      <c r="L30" s="22"/>
      <c r="N30" s="20" t="s">
        <v>68</v>
      </c>
      <c r="O30" s="17"/>
      <c r="P30" s="22"/>
      <c r="R30" s="20" t="s">
        <v>68</v>
      </c>
      <c r="S30" s="17"/>
      <c r="T30" s="22"/>
      <c r="V30" s="20" t="s">
        <v>68</v>
      </c>
      <c r="W30" s="17"/>
      <c r="X30" s="22"/>
      <c r="Z30" s="20" t="s">
        <v>61</v>
      </c>
      <c r="AA30" s="17"/>
      <c r="AB30" s="22"/>
    </row>
    <row r="31" spans="2:28" ht="10.5">
      <c r="B31" s="27"/>
      <c r="C31" s="19" t="s">
        <v>68</v>
      </c>
      <c r="D31" s="22"/>
      <c r="F31" s="27"/>
      <c r="G31" s="19" t="s">
        <v>68</v>
      </c>
      <c r="H31" s="22"/>
      <c r="J31" s="27"/>
      <c r="K31" s="19" t="s">
        <v>68</v>
      </c>
      <c r="L31" s="22"/>
      <c r="N31" s="27"/>
      <c r="O31" s="19" t="s">
        <v>68</v>
      </c>
      <c r="P31" s="22"/>
      <c r="R31" s="27"/>
      <c r="S31" s="19" t="s">
        <v>68</v>
      </c>
      <c r="T31" s="22"/>
      <c r="V31" s="27"/>
      <c r="W31" s="19" t="s">
        <v>68</v>
      </c>
      <c r="X31" s="22"/>
      <c r="Z31" s="27"/>
      <c r="AA31" s="19" t="s">
        <v>61</v>
      </c>
      <c r="AB31" s="22"/>
    </row>
    <row r="32" spans="2:28" ht="10.5">
      <c r="B32" s="28" t="s">
        <v>76</v>
      </c>
      <c r="C32" s="21"/>
      <c r="D32" s="22"/>
      <c r="F32" s="28" t="s">
        <v>76</v>
      </c>
      <c r="G32" s="21"/>
      <c r="H32" s="22"/>
      <c r="J32" s="28" t="s">
        <v>76</v>
      </c>
      <c r="K32" s="21"/>
      <c r="L32" s="22"/>
      <c r="N32" s="28" t="s">
        <v>76</v>
      </c>
      <c r="O32" s="21"/>
      <c r="P32" s="22"/>
      <c r="R32" s="253" t="s">
        <v>92</v>
      </c>
      <c r="S32" s="21"/>
      <c r="T32" s="22"/>
      <c r="V32" s="253" t="s">
        <v>241</v>
      </c>
      <c r="W32" s="21"/>
      <c r="X32" s="22"/>
      <c r="Z32" s="28" t="s">
        <v>79</v>
      </c>
      <c r="AA32" s="21"/>
      <c r="AB32" s="22"/>
    </row>
    <row r="33" spans="2:28" ht="11.25" thickBot="1">
      <c r="B33" s="23"/>
      <c r="C33" s="24"/>
      <c r="D33" s="25"/>
      <c r="F33" s="23"/>
      <c r="G33" s="24"/>
      <c r="H33" s="25"/>
      <c r="J33" s="23"/>
      <c r="K33" s="24"/>
      <c r="L33" s="25"/>
      <c r="N33" s="23"/>
      <c r="O33" s="24"/>
      <c r="P33" s="25"/>
      <c r="R33" s="23"/>
      <c r="S33" s="24"/>
      <c r="T33" s="25"/>
      <c r="V33" s="23"/>
      <c r="W33" s="24"/>
      <c r="X33" s="25"/>
      <c r="Z33" s="23"/>
      <c r="AA33" s="24"/>
      <c r="AB33" s="25"/>
    </row>
    <row r="34" ht="4.5" customHeight="1" thickBot="1"/>
    <row r="35" spans="2:28" s="81" customFormat="1" ht="15" thickBot="1">
      <c r="B35" s="304" t="s">
        <v>192</v>
      </c>
      <c r="C35" s="305"/>
      <c r="D35" s="306"/>
      <c r="F35" s="304" t="s">
        <v>212</v>
      </c>
      <c r="G35" s="305"/>
      <c r="H35" s="306"/>
      <c r="J35" s="304" t="s">
        <v>155</v>
      </c>
      <c r="K35" s="307"/>
      <c r="L35" s="308"/>
      <c r="N35" s="304" t="s">
        <v>218</v>
      </c>
      <c r="O35" s="305"/>
      <c r="P35" s="306"/>
      <c r="R35" s="304" t="s">
        <v>114</v>
      </c>
      <c r="S35" s="305"/>
      <c r="T35" s="306"/>
      <c r="V35" s="304" t="s">
        <v>161</v>
      </c>
      <c r="W35" s="305"/>
      <c r="X35" s="306"/>
      <c r="Z35" s="304" t="s">
        <v>224</v>
      </c>
      <c r="AA35" s="305"/>
      <c r="AB35" s="306"/>
    </row>
    <row r="36" spans="2:28" ht="9.75" customHeight="1">
      <c r="B36" s="78"/>
      <c r="C36" s="79"/>
      <c r="D36" s="80"/>
      <c r="F36" s="78"/>
      <c r="G36" s="79"/>
      <c r="H36" s="80"/>
      <c r="J36" s="78"/>
      <c r="K36" s="79"/>
      <c r="L36" s="80"/>
      <c r="N36" s="78"/>
      <c r="O36" s="79"/>
      <c r="P36" s="80"/>
      <c r="R36" s="78"/>
      <c r="S36" s="79"/>
      <c r="T36" s="80"/>
      <c r="V36" s="78"/>
      <c r="W36" s="79"/>
      <c r="X36" s="80"/>
      <c r="Z36" s="78"/>
      <c r="AA36" s="79"/>
      <c r="AB36" s="80"/>
    </row>
    <row r="37" spans="2:28" ht="11.25">
      <c r="B37" s="26" t="s">
        <v>45</v>
      </c>
      <c r="C37" s="21"/>
      <c r="D37" s="22"/>
      <c r="F37" s="26" t="s">
        <v>45</v>
      </c>
      <c r="G37" s="21"/>
      <c r="H37" s="22"/>
      <c r="J37" s="26" t="s">
        <v>50</v>
      </c>
      <c r="K37" s="21"/>
      <c r="L37" s="22"/>
      <c r="N37" s="250" t="s">
        <v>52</v>
      </c>
      <c r="O37" s="21"/>
      <c r="P37" s="22"/>
      <c r="R37" s="250" t="s">
        <v>52</v>
      </c>
      <c r="S37" s="21"/>
      <c r="T37" s="22"/>
      <c r="V37" s="26" t="s">
        <v>45</v>
      </c>
      <c r="W37" s="21"/>
      <c r="X37" s="22"/>
      <c r="Z37" s="26" t="s">
        <v>45</v>
      </c>
      <c r="AA37" s="21"/>
      <c r="AB37" s="22"/>
    </row>
    <row r="38" spans="2:28" ht="11.25">
      <c r="B38" s="27"/>
      <c r="C38" s="18" t="s">
        <v>45</v>
      </c>
      <c r="D38" s="22"/>
      <c r="F38" s="27"/>
      <c r="G38" s="18" t="s">
        <v>45</v>
      </c>
      <c r="H38" s="22"/>
      <c r="J38" s="27"/>
      <c r="K38" s="251" t="s">
        <v>60</v>
      </c>
      <c r="L38" s="22"/>
      <c r="N38" s="27"/>
      <c r="O38" s="251" t="s">
        <v>60</v>
      </c>
      <c r="P38" s="22"/>
      <c r="R38" s="27"/>
      <c r="S38" s="18" t="s">
        <v>58</v>
      </c>
      <c r="T38" s="22"/>
      <c r="V38" s="27"/>
      <c r="W38" s="18" t="s">
        <v>45</v>
      </c>
      <c r="X38" s="22"/>
      <c r="Z38" s="27"/>
      <c r="AA38" s="18" t="s">
        <v>56</v>
      </c>
      <c r="AB38" s="22"/>
    </row>
    <row r="39" spans="2:28" ht="11.25">
      <c r="B39" s="253" t="s">
        <v>60</v>
      </c>
      <c r="C39" s="16"/>
      <c r="D39" s="22"/>
      <c r="F39" s="253" t="s">
        <v>60</v>
      </c>
      <c r="G39" s="16"/>
      <c r="H39" s="22"/>
      <c r="J39" s="253" t="s">
        <v>60</v>
      </c>
      <c r="K39" s="16"/>
      <c r="L39" s="22"/>
      <c r="N39" s="253" t="s">
        <v>60</v>
      </c>
      <c r="O39" s="16"/>
      <c r="P39" s="22"/>
      <c r="R39" s="28" t="s">
        <v>58</v>
      </c>
      <c r="S39" s="16"/>
      <c r="T39" s="22"/>
      <c r="V39" s="253" t="s">
        <v>60</v>
      </c>
      <c r="W39" s="16"/>
      <c r="X39" s="22"/>
      <c r="Z39" s="28" t="s">
        <v>56</v>
      </c>
      <c r="AA39" s="16"/>
      <c r="AB39" s="22"/>
    </row>
    <row r="40" spans="2:28" ht="10.5">
      <c r="B40" s="20"/>
      <c r="C40" s="17"/>
      <c r="D40" s="87" t="s">
        <v>45</v>
      </c>
      <c r="F40" s="20"/>
      <c r="G40" s="17"/>
      <c r="H40" s="87" t="s">
        <v>45</v>
      </c>
      <c r="J40" s="20"/>
      <c r="K40" s="17"/>
      <c r="L40" s="87" t="s">
        <v>68</v>
      </c>
      <c r="N40" s="20"/>
      <c r="O40" s="17"/>
      <c r="P40" s="87" t="s">
        <v>68</v>
      </c>
      <c r="R40" s="20"/>
      <c r="S40" s="17"/>
      <c r="T40" s="87" t="s">
        <v>68</v>
      </c>
      <c r="V40" s="20"/>
      <c r="W40" s="17"/>
      <c r="X40" s="87" t="s">
        <v>68</v>
      </c>
      <c r="Z40" s="20"/>
      <c r="AA40" s="17"/>
      <c r="AB40" s="87" t="s">
        <v>68</v>
      </c>
    </row>
    <row r="41" spans="2:28" ht="10.5">
      <c r="B41" s="250" t="s">
        <v>63</v>
      </c>
      <c r="C41" s="17"/>
      <c r="D41" s="22"/>
      <c r="F41" s="250" t="s">
        <v>66</v>
      </c>
      <c r="G41" s="17"/>
      <c r="H41" s="22"/>
      <c r="J41" s="20" t="s">
        <v>68</v>
      </c>
      <c r="K41" s="17"/>
      <c r="L41" s="22"/>
      <c r="N41" s="20" t="s">
        <v>68</v>
      </c>
      <c r="O41" s="17"/>
      <c r="P41" s="22"/>
      <c r="R41" s="20" t="s">
        <v>68</v>
      </c>
      <c r="S41" s="17"/>
      <c r="T41" s="22"/>
      <c r="V41" s="20" t="s">
        <v>68</v>
      </c>
      <c r="W41" s="17"/>
      <c r="X41" s="22"/>
      <c r="Z41" s="20" t="s">
        <v>68</v>
      </c>
      <c r="AA41" s="17"/>
      <c r="AB41" s="22"/>
    </row>
    <row r="42" spans="2:28" ht="10.5">
      <c r="B42" s="27"/>
      <c r="C42" s="256" t="s">
        <v>63</v>
      </c>
      <c r="D42" s="22"/>
      <c r="F42" s="27"/>
      <c r="G42" s="256" t="s">
        <v>66</v>
      </c>
      <c r="H42" s="22"/>
      <c r="J42" s="27"/>
      <c r="K42" s="19" t="s">
        <v>68</v>
      </c>
      <c r="L42" s="22"/>
      <c r="N42" s="27"/>
      <c r="O42" s="19" t="s">
        <v>68</v>
      </c>
      <c r="P42" s="22"/>
      <c r="R42" s="27"/>
      <c r="S42" s="19" t="s">
        <v>68</v>
      </c>
      <c r="T42" s="22"/>
      <c r="V42" s="27"/>
      <c r="W42" s="19" t="s">
        <v>68</v>
      </c>
      <c r="X42" s="22"/>
      <c r="Z42" s="27"/>
      <c r="AA42" s="19" t="s">
        <v>68</v>
      </c>
      <c r="AB42" s="22"/>
    </row>
    <row r="43" spans="2:28" ht="10.5">
      <c r="B43" s="253" t="s">
        <v>74</v>
      </c>
      <c r="C43" s="21"/>
      <c r="D43" s="22"/>
      <c r="F43" s="28" t="s">
        <v>79</v>
      </c>
      <c r="G43" s="21"/>
      <c r="H43" s="22"/>
      <c r="J43" s="28" t="s">
        <v>79</v>
      </c>
      <c r="K43" s="21"/>
      <c r="L43" s="22"/>
      <c r="N43" s="28" t="s">
        <v>76</v>
      </c>
      <c r="O43" s="21"/>
      <c r="P43" s="22"/>
      <c r="R43" s="28" t="s">
        <v>79</v>
      </c>
      <c r="S43" s="21"/>
      <c r="T43" s="22"/>
      <c r="V43" s="253" t="s">
        <v>72</v>
      </c>
      <c r="W43" s="21"/>
      <c r="X43" s="22"/>
      <c r="Z43" s="28" t="s">
        <v>76</v>
      </c>
      <c r="AA43" s="21"/>
      <c r="AB43" s="22"/>
    </row>
    <row r="44" spans="2:28" ht="11.25" thickBot="1">
      <c r="B44" s="23"/>
      <c r="C44" s="24"/>
      <c r="D44" s="25"/>
      <c r="F44" s="23"/>
      <c r="G44" s="24"/>
      <c r="H44" s="25"/>
      <c r="J44" s="23"/>
      <c r="K44" s="24"/>
      <c r="L44" s="25"/>
      <c r="N44" s="23"/>
      <c r="O44" s="24"/>
      <c r="P44" s="25"/>
      <c r="R44" s="23"/>
      <c r="S44" s="24"/>
      <c r="T44" s="25"/>
      <c r="V44" s="23"/>
      <c r="W44" s="24"/>
      <c r="X44" s="25"/>
      <c r="Z44" s="23"/>
      <c r="AA44" s="24"/>
      <c r="AB44" s="25"/>
    </row>
    <row r="45" ht="4.5" customHeight="1" thickBot="1"/>
    <row r="46" spans="2:28" s="81" customFormat="1" ht="15" thickBot="1">
      <c r="B46" s="304" t="s">
        <v>195</v>
      </c>
      <c r="C46" s="305"/>
      <c r="D46" s="306"/>
      <c r="F46" s="304" t="s">
        <v>201</v>
      </c>
      <c r="G46" s="305"/>
      <c r="H46" s="306"/>
      <c r="J46" s="304" t="s">
        <v>122</v>
      </c>
      <c r="K46" s="307"/>
      <c r="L46" s="308"/>
      <c r="N46" s="304" t="s">
        <v>78</v>
      </c>
      <c r="O46" s="307"/>
      <c r="P46" s="308"/>
      <c r="R46" s="304" t="s">
        <v>183</v>
      </c>
      <c r="S46" s="307"/>
      <c r="T46" s="308"/>
      <c r="V46" s="304" t="s">
        <v>177</v>
      </c>
      <c r="W46" s="307"/>
      <c r="X46" s="308"/>
      <c r="Z46" s="304" t="s">
        <v>243</v>
      </c>
      <c r="AA46" s="305"/>
      <c r="AB46" s="306"/>
    </row>
    <row r="47" spans="2:28" ht="9.75" customHeight="1">
      <c r="B47" s="78"/>
      <c r="C47" s="79"/>
      <c r="D47" s="80"/>
      <c r="F47" s="78"/>
      <c r="G47" s="79"/>
      <c r="H47" s="80"/>
      <c r="J47" s="78"/>
      <c r="K47" s="79"/>
      <c r="L47" s="80"/>
      <c r="N47" s="78"/>
      <c r="O47" s="79"/>
      <c r="P47" s="80"/>
      <c r="R47" s="78"/>
      <c r="S47" s="79"/>
      <c r="T47" s="80"/>
      <c r="V47" s="78"/>
      <c r="W47" s="79"/>
      <c r="X47" s="80"/>
      <c r="Z47" s="78"/>
      <c r="AA47" s="79"/>
      <c r="AB47" s="80"/>
    </row>
    <row r="48" spans="2:28" ht="11.25">
      <c r="B48" s="250" t="s">
        <v>52</v>
      </c>
      <c r="C48" s="21"/>
      <c r="D48" s="22"/>
      <c r="F48" s="26" t="s">
        <v>45</v>
      </c>
      <c r="G48" s="21"/>
      <c r="H48" s="22"/>
      <c r="J48" s="250" t="s">
        <v>52</v>
      </c>
      <c r="K48" s="21"/>
      <c r="L48" s="22"/>
      <c r="N48" s="26" t="s">
        <v>45</v>
      </c>
      <c r="O48" s="21"/>
      <c r="P48" s="22"/>
      <c r="R48" s="26" t="s">
        <v>45</v>
      </c>
      <c r="S48" s="21"/>
      <c r="T48" s="22"/>
      <c r="V48" s="26" t="s">
        <v>45</v>
      </c>
      <c r="W48" s="21"/>
      <c r="X48" s="22"/>
      <c r="Z48" s="26" t="s">
        <v>50</v>
      </c>
      <c r="AA48" s="21"/>
      <c r="AB48" s="22"/>
    </row>
    <row r="49" spans="2:28" ht="11.25">
      <c r="B49" s="27"/>
      <c r="C49" s="251" t="s">
        <v>52</v>
      </c>
      <c r="D49" s="22"/>
      <c r="F49" s="27"/>
      <c r="G49" s="251" t="s">
        <v>60</v>
      </c>
      <c r="H49" s="22"/>
      <c r="J49" s="27"/>
      <c r="K49" s="251" t="s">
        <v>60</v>
      </c>
      <c r="L49" s="22"/>
      <c r="N49" s="27"/>
      <c r="O49" s="251" t="s">
        <v>60</v>
      </c>
      <c r="P49" s="22"/>
      <c r="R49" s="27"/>
      <c r="S49" s="251" t="s">
        <v>60</v>
      </c>
      <c r="T49" s="22"/>
      <c r="V49" s="27"/>
      <c r="W49" s="251" t="s">
        <v>45</v>
      </c>
      <c r="X49" s="22"/>
      <c r="Z49" s="27"/>
      <c r="AA49" s="18" t="s">
        <v>50</v>
      </c>
      <c r="AB49" s="22"/>
    </row>
    <row r="50" spans="2:28" ht="11.25">
      <c r="B50" s="28" t="s">
        <v>97</v>
      </c>
      <c r="C50" s="16"/>
      <c r="D50" s="22"/>
      <c r="F50" s="253" t="s">
        <v>60</v>
      </c>
      <c r="G50" s="16"/>
      <c r="H50" s="22"/>
      <c r="J50" s="253" t="s">
        <v>60</v>
      </c>
      <c r="K50" s="16"/>
      <c r="L50" s="22"/>
      <c r="N50" s="253" t="s">
        <v>60</v>
      </c>
      <c r="O50" s="16"/>
      <c r="P50" s="22"/>
      <c r="R50" s="253" t="s">
        <v>60</v>
      </c>
      <c r="S50" s="16"/>
      <c r="T50" s="22"/>
      <c r="V50" s="253" t="s">
        <v>60</v>
      </c>
      <c r="W50" s="16"/>
      <c r="X50" s="22"/>
      <c r="Z50" s="28" t="s">
        <v>97</v>
      </c>
      <c r="AA50" s="16"/>
      <c r="AB50" s="22"/>
    </row>
    <row r="51" spans="2:28" ht="10.5">
      <c r="B51" s="20"/>
      <c r="C51" s="17"/>
      <c r="D51" s="87" t="s">
        <v>68</v>
      </c>
      <c r="F51" s="20"/>
      <c r="G51" s="17"/>
      <c r="H51" s="87" t="s">
        <v>79</v>
      </c>
      <c r="J51" s="20"/>
      <c r="K51" s="17"/>
      <c r="L51" s="87" t="s">
        <v>79</v>
      </c>
      <c r="N51" s="20"/>
      <c r="O51" s="17"/>
      <c r="P51" s="87" t="s">
        <v>79</v>
      </c>
      <c r="R51" s="20"/>
      <c r="S51" s="17"/>
      <c r="T51" s="87" t="s">
        <v>79</v>
      </c>
      <c r="V51" s="20"/>
      <c r="W51" s="17"/>
      <c r="X51" s="87" t="s">
        <v>79</v>
      </c>
      <c r="Z51" s="20"/>
      <c r="AA51" s="17"/>
      <c r="AB51" s="87" t="s">
        <v>50</v>
      </c>
    </row>
    <row r="52" spans="2:28" ht="10.5">
      <c r="B52" s="20" t="s">
        <v>68</v>
      </c>
      <c r="C52" s="17"/>
      <c r="D52" s="22"/>
      <c r="F52" s="20" t="s">
        <v>68</v>
      </c>
      <c r="G52" s="17"/>
      <c r="H52" s="22"/>
      <c r="J52" s="250" t="s">
        <v>66</v>
      </c>
      <c r="K52" s="17"/>
      <c r="L52" s="22"/>
      <c r="N52" s="250" t="s">
        <v>66</v>
      </c>
      <c r="O52" s="17"/>
      <c r="P52" s="22"/>
      <c r="R52" s="250" t="s">
        <v>66</v>
      </c>
      <c r="S52" s="17"/>
      <c r="T52" s="22"/>
      <c r="V52" s="250" t="s">
        <v>66</v>
      </c>
      <c r="W52" s="17"/>
      <c r="X52" s="22"/>
      <c r="Z52" s="20" t="s">
        <v>68</v>
      </c>
      <c r="AA52" s="17"/>
      <c r="AB52" s="22"/>
    </row>
    <row r="53" spans="2:28" ht="10.5">
      <c r="B53" s="27"/>
      <c r="C53" s="19" t="s">
        <v>68</v>
      </c>
      <c r="D53" s="22"/>
      <c r="F53" s="27"/>
      <c r="G53" s="19" t="s">
        <v>79</v>
      </c>
      <c r="H53" s="22"/>
      <c r="J53" s="27"/>
      <c r="K53" s="19" t="s">
        <v>79</v>
      </c>
      <c r="L53" s="22"/>
      <c r="N53" s="27"/>
      <c r="O53" s="19" t="s">
        <v>79</v>
      </c>
      <c r="P53" s="22"/>
      <c r="R53" s="27"/>
      <c r="S53" s="19" t="s">
        <v>79</v>
      </c>
      <c r="T53" s="22"/>
      <c r="V53" s="27"/>
      <c r="W53" s="19" t="s">
        <v>79</v>
      </c>
      <c r="X53" s="22"/>
      <c r="Z53" s="27"/>
      <c r="AA53" s="19" t="s">
        <v>68</v>
      </c>
      <c r="AB53" s="22"/>
    </row>
    <row r="54" spans="2:28" ht="10.5">
      <c r="B54" s="28" t="s">
        <v>79</v>
      </c>
      <c r="C54" s="21"/>
      <c r="D54" s="22"/>
      <c r="F54" s="28" t="s">
        <v>79</v>
      </c>
      <c r="G54" s="21"/>
      <c r="H54" s="22"/>
      <c r="J54" s="28" t="s">
        <v>79</v>
      </c>
      <c r="K54" s="21"/>
      <c r="L54" s="22"/>
      <c r="N54" s="28" t="s">
        <v>79</v>
      </c>
      <c r="O54" s="21"/>
      <c r="P54" s="22"/>
      <c r="R54" s="28" t="s">
        <v>79</v>
      </c>
      <c r="S54" s="21"/>
      <c r="T54" s="22"/>
      <c r="V54" s="28" t="s">
        <v>79</v>
      </c>
      <c r="W54" s="21"/>
      <c r="X54" s="22"/>
      <c r="Z54" s="28" t="s">
        <v>76</v>
      </c>
      <c r="AA54" s="21"/>
      <c r="AB54" s="22"/>
    </row>
    <row r="55" spans="2:28" ht="11.25" thickBot="1">
      <c r="B55" s="23"/>
      <c r="C55" s="24"/>
      <c r="D55" s="25"/>
      <c r="F55" s="23"/>
      <c r="G55" s="24"/>
      <c r="H55" s="25"/>
      <c r="J55" s="23"/>
      <c r="K55" s="24"/>
      <c r="L55" s="25"/>
      <c r="N55" s="23"/>
      <c r="O55" s="24"/>
      <c r="P55" s="25"/>
      <c r="R55" s="23"/>
      <c r="S55" s="24"/>
      <c r="T55" s="25"/>
      <c r="V55" s="23"/>
      <c r="W55" s="24"/>
      <c r="X55" s="25"/>
      <c r="Z55" s="23"/>
      <c r="AA55" s="24"/>
      <c r="AB55" s="25"/>
    </row>
    <row r="56" ht="4.5" customHeight="1" thickBot="1"/>
    <row r="57" spans="2:28" ht="15" thickBot="1">
      <c r="B57" s="304" t="s">
        <v>162</v>
      </c>
      <c r="C57" s="305"/>
      <c r="D57" s="306"/>
      <c r="E57" s="81"/>
      <c r="F57" s="304" t="s">
        <v>98</v>
      </c>
      <c r="G57" s="305"/>
      <c r="H57" s="306"/>
      <c r="J57" s="304" t="s">
        <v>206</v>
      </c>
      <c r="K57" s="305"/>
      <c r="L57" s="306"/>
      <c r="M57" s="81"/>
      <c r="N57" s="304" t="s">
        <v>182</v>
      </c>
      <c r="O57" s="305"/>
      <c r="P57" s="306"/>
      <c r="R57" s="304" t="s">
        <v>198</v>
      </c>
      <c r="S57" s="305"/>
      <c r="T57" s="306"/>
      <c r="U57" s="81"/>
      <c r="V57" s="304" t="s">
        <v>228</v>
      </c>
      <c r="W57" s="305"/>
      <c r="X57" s="306"/>
      <c r="Z57" s="304" t="s">
        <v>186</v>
      </c>
      <c r="AA57" s="305"/>
      <c r="AB57" s="306"/>
    </row>
    <row r="58" spans="2:28" ht="12.75">
      <c r="B58" s="78"/>
      <c r="C58" s="79"/>
      <c r="D58" s="80"/>
      <c r="F58" s="78"/>
      <c r="G58" s="79"/>
      <c r="H58" s="80"/>
      <c r="J58" s="78"/>
      <c r="K58" s="79"/>
      <c r="L58" s="80"/>
      <c r="N58" s="78"/>
      <c r="O58" s="79"/>
      <c r="P58" s="80"/>
      <c r="R58" s="78"/>
      <c r="S58" s="79"/>
      <c r="T58" s="80"/>
      <c r="V58" s="78"/>
      <c r="W58" s="79"/>
      <c r="X58" s="80"/>
      <c r="Z58" s="78"/>
      <c r="AA58" s="79"/>
      <c r="AB58" s="80"/>
    </row>
    <row r="59" spans="2:28" ht="11.25">
      <c r="B59" s="26" t="s">
        <v>50</v>
      </c>
      <c r="C59" s="21"/>
      <c r="D59" s="22"/>
      <c r="F59" s="26" t="s">
        <v>45</v>
      </c>
      <c r="G59" s="21"/>
      <c r="H59" s="22"/>
      <c r="J59" s="26" t="s">
        <v>45</v>
      </c>
      <c r="K59" s="21"/>
      <c r="L59" s="22"/>
      <c r="N59" s="26" t="s">
        <v>45</v>
      </c>
      <c r="O59" s="21"/>
      <c r="P59" s="22"/>
      <c r="R59" s="26" t="s">
        <v>45</v>
      </c>
      <c r="S59" s="21"/>
      <c r="T59" s="22"/>
      <c r="V59" s="26" t="s">
        <v>45</v>
      </c>
      <c r="W59" s="21"/>
      <c r="X59" s="22"/>
      <c r="Z59" s="26" t="s">
        <v>45</v>
      </c>
      <c r="AA59" s="21"/>
      <c r="AB59" s="22"/>
    </row>
    <row r="60" spans="2:28" ht="11.25">
      <c r="B60" s="27"/>
      <c r="C60" s="18" t="s">
        <v>97</v>
      </c>
      <c r="D60" s="22"/>
      <c r="F60" s="27"/>
      <c r="G60" s="18" t="s">
        <v>97</v>
      </c>
      <c r="H60" s="22"/>
      <c r="J60" s="27"/>
      <c r="K60" s="18" t="s">
        <v>97</v>
      </c>
      <c r="L60" s="22"/>
      <c r="N60" s="27"/>
      <c r="O60" s="18" t="s">
        <v>97</v>
      </c>
      <c r="P60" s="22"/>
      <c r="R60" s="27"/>
      <c r="S60" s="251" t="s">
        <v>60</v>
      </c>
      <c r="T60" s="22"/>
      <c r="V60" s="27"/>
      <c r="W60" s="251" t="s">
        <v>60</v>
      </c>
      <c r="X60" s="22"/>
      <c r="Z60" s="27"/>
      <c r="AA60" s="251" t="s">
        <v>60</v>
      </c>
      <c r="AB60" s="22"/>
    </row>
    <row r="61" spans="2:28" ht="10.5">
      <c r="B61" s="28" t="s">
        <v>97</v>
      </c>
      <c r="C61" s="16"/>
      <c r="D61" s="22"/>
      <c r="F61" s="28" t="s">
        <v>97</v>
      </c>
      <c r="G61" s="16"/>
      <c r="H61" s="22"/>
      <c r="J61" s="28" t="s">
        <v>97</v>
      </c>
      <c r="K61" s="16"/>
      <c r="L61" s="22"/>
      <c r="N61" s="28" t="s">
        <v>97</v>
      </c>
      <c r="O61" s="16"/>
      <c r="P61" s="22"/>
      <c r="R61" s="253" t="s">
        <v>60</v>
      </c>
      <c r="S61" s="16"/>
      <c r="T61" s="22"/>
      <c r="V61" s="253" t="s">
        <v>60</v>
      </c>
      <c r="W61" s="16"/>
      <c r="X61" s="22"/>
      <c r="Z61" s="253" t="s">
        <v>60</v>
      </c>
      <c r="AA61" s="16"/>
      <c r="AB61" s="22"/>
    </row>
    <row r="62" spans="2:28" ht="10.5">
      <c r="B62" s="20"/>
      <c r="C62" s="17"/>
      <c r="D62" s="87" t="s">
        <v>97</v>
      </c>
      <c r="F62" s="20"/>
      <c r="G62" s="17"/>
      <c r="H62" s="87" t="s">
        <v>97</v>
      </c>
      <c r="J62" s="20"/>
      <c r="K62" s="17"/>
      <c r="L62" s="87" t="s">
        <v>97</v>
      </c>
      <c r="N62" s="20"/>
      <c r="O62" s="17"/>
      <c r="P62" s="87" t="s">
        <v>97</v>
      </c>
      <c r="R62" s="20"/>
      <c r="S62" s="17"/>
      <c r="T62" s="252" t="s">
        <v>60</v>
      </c>
      <c r="V62" s="20"/>
      <c r="W62" s="17"/>
      <c r="X62" s="252" t="s">
        <v>60</v>
      </c>
      <c r="Z62" s="20"/>
      <c r="AA62" s="17"/>
      <c r="AB62" s="252" t="s">
        <v>60</v>
      </c>
    </row>
    <row r="63" spans="2:28" ht="10.5">
      <c r="B63" s="20" t="s">
        <v>68</v>
      </c>
      <c r="C63" s="17"/>
      <c r="D63" s="22"/>
      <c r="F63" s="20" t="s">
        <v>68</v>
      </c>
      <c r="G63" s="17"/>
      <c r="H63" s="22"/>
      <c r="J63" s="20" t="s">
        <v>68</v>
      </c>
      <c r="K63" s="17"/>
      <c r="L63" s="22"/>
      <c r="N63" s="250" t="s">
        <v>66</v>
      </c>
      <c r="O63" s="17"/>
      <c r="P63" s="22"/>
      <c r="R63" s="20" t="s">
        <v>68</v>
      </c>
      <c r="S63" s="17"/>
      <c r="T63" s="22"/>
      <c r="V63" s="20" t="s">
        <v>65</v>
      </c>
      <c r="W63" s="17"/>
      <c r="X63" s="22"/>
      <c r="Z63" s="250" t="s">
        <v>63</v>
      </c>
      <c r="AA63" s="17"/>
      <c r="AB63" s="22"/>
    </row>
    <row r="64" spans="2:28" ht="10.5">
      <c r="B64" s="27"/>
      <c r="C64" s="19" t="s">
        <v>68</v>
      </c>
      <c r="D64" s="22"/>
      <c r="F64" s="27"/>
      <c r="G64" s="19" t="s">
        <v>68</v>
      </c>
      <c r="H64" s="22"/>
      <c r="J64" s="27"/>
      <c r="K64" s="19" t="s">
        <v>79</v>
      </c>
      <c r="L64" s="22"/>
      <c r="N64" s="27"/>
      <c r="O64" s="19" t="s">
        <v>76</v>
      </c>
      <c r="P64" s="22"/>
      <c r="R64" s="27"/>
      <c r="S64" s="19" t="s">
        <v>68</v>
      </c>
      <c r="T64" s="22"/>
      <c r="V64" s="27"/>
      <c r="W64" s="19" t="s">
        <v>65</v>
      </c>
      <c r="X64" s="22"/>
      <c r="Z64" s="27"/>
      <c r="AA64" s="19" t="s">
        <v>79</v>
      </c>
      <c r="AB64" s="22"/>
    </row>
    <row r="65" spans="2:28" ht="10.5">
      <c r="B65" s="28" t="s">
        <v>79</v>
      </c>
      <c r="C65" s="21"/>
      <c r="D65" s="22"/>
      <c r="F65" s="28" t="s">
        <v>76</v>
      </c>
      <c r="G65" s="21"/>
      <c r="H65" s="22"/>
      <c r="J65" s="28" t="s">
        <v>79</v>
      </c>
      <c r="K65" s="21"/>
      <c r="L65" s="22"/>
      <c r="N65" s="28" t="s">
        <v>76</v>
      </c>
      <c r="O65" s="21"/>
      <c r="P65" s="22"/>
      <c r="R65" s="28" t="s">
        <v>76</v>
      </c>
      <c r="S65" s="21"/>
      <c r="T65" s="22"/>
      <c r="V65" s="28" t="s">
        <v>76</v>
      </c>
      <c r="W65" s="21"/>
      <c r="X65" s="22"/>
      <c r="Z65" s="28" t="s">
        <v>79</v>
      </c>
      <c r="AA65" s="21"/>
      <c r="AB65" s="22"/>
    </row>
    <row r="66" spans="2:28" ht="11.25" thickBot="1">
      <c r="B66" s="23"/>
      <c r="C66" s="24"/>
      <c r="D66" s="25"/>
      <c r="F66" s="23"/>
      <c r="G66" s="24"/>
      <c r="H66" s="25"/>
      <c r="J66" s="23"/>
      <c r="K66" s="24"/>
      <c r="L66" s="25"/>
      <c r="N66" s="23"/>
      <c r="O66" s="24"/>
      <c r="P66" s="25"/>
      <c r="R66" s="23"/>
      <c r="S66" s="24"/>
      <c r="T66" s="25"/>
      <c r="V66" s="23"/>
      <c r="W66" s="24"/>
      <c r="X66" s="25"/>
      <c r="Z66" s="23"/>
      <c r="AA66" s="24"/>
      <c r="AB66" s="25"/>
    </row>
    <row r="67" ht="4.5" customHeight="1" thickBot="1"/>
    <row r="68" spans="2:20" ht="15" thickBot="1">
      <c r="B68" s="304" t="s">
        <v>221</v>
      </c>
      <c r="C68" s="307"/>
      <c r="D68" s="308"/>
      <c r="E68" s="81"/>
      <c r="F68" s="304" t="s">
        <v>121</v>
      </c>
      <c r="G68" s="305"/>
      <c r="H68" s="306"/>
      <c r="J68" s="304" t="s">
        <v>229</v>
      </c>
      <c r="K68" s="305"/>
      <c r="L68" s="306"/>
      <c r="M68" s="81"/>
      <c r="N68" s="304" t="s">
        <v>178</v>
      </c>
      <c r="O68" s="305"/>
      <c r="P68" s="306"/>
      <c r="R68" s="304" t="s">
        <v>246</v>
      </c>
      <c r="S68" s="305"/>
      <c r="T68" s="306"/>
    </row>
    <row r="69" spans="2:20" ht="12.75">
      <c r="B69" s="78"/>
      <c r="C69" s="79"/>
      <c r="D69" s="80"/>
      <c r="F69" s="78"/>
      <c r="G69" s="79"/>
      <c r="H69" s="80"/>
      <c r="J69" s="78"/>
      <c r="K69" s="79"/>
      <c r="L69" s="80"/>
      <c r="N69" s="78"/>
      <c r="O69" s="79"/>
      <c r="P69" s="80"/>
      <c r="R69" s="78"/>
      <c r="S69" s="79"/>
      <c r="T69" s="80"/>
    </row>
    <row r="70" spans="2:20" ht="11.25">
      <c r="B70" s="250" t="s">
        <v>52</v>
      </c>
      <c r="C70" s="21"/>
      <c r="D70" s="22"/>
      <c r="F70" s="250" t="s">
        <v>52</v>
      </c>
      <c r="G70" s="21"/>
      <c r="H70" s="22"/>
      <c r="J70" s="26" t="s">
        <v>45</v>
      </c>
      <c r="K70" s="21"/>
      <c r="L70" s="22"/>
      <c r="N70" s="250" t="s">
        <v>52</v>
      </c>
      <c r="O70" s="21"/>
      <c r="P70" s="22"/>
      <c r="R70" s="26" t="s">
        <v>50</v>
      </c>
      <c r="S70" s="21"/>
      <c r="T70" s="22"/>
    </row>
    <row r="71" spans="2:20" ht="11.25">
      <c r="B71" s="27"/>
      <c r="C71" s="251" t="s">
        <v>52</v>
      </c>
      <c r="D71" s="22"/>
      <c r="F71" s="27"/>
      <c r="G71" s="251" t="s">
        <v>52</v>
      </c>
      <c r="H71" s="22"/>
      <c r="J71" s="27"/>
      <c r="K71" s="18" t="s">
        <v>45</v>
      </c>
      <c r="L71" s="22"/>
      <c r="N71" s="27"/>
      <c r="O71" s="18" t="s">
        <v>97</v>
      </c>
      <c r="P71" s="22"/>
      <c r="R71" s="27"/>
      <c r="S71" s="251" t="s">
        <v>60</v>
      </c>
      <c r="T71" s="22"/>
    </row>
    <row r="72" spans="2:20" ht="11.25">
      <c r="B72" s="28" t="s">
        <v>97</v>
      </c>
      <c r="C72" s="16"/>
      <c r="D72" s="22"/>
      <c r="F72" s="28" t="s">
        <v>97</v>
      </c>
      <c r="G72" s="16"/>
      <c r="H72" s="22"/>
      <c r="J72" s="253" t="s">
        <v>60</v>
      </c>
      <c r="K72" s="16"/>
      <c r="L72" s="22"/>
      <c r="N72" s="28" t="s">
        <v>97</v>
      </c>
      <c r="O72" s="16"/>
      <c r="P72" s="22"/>
      <c r="R72" s="253" t="s">
        <v>60</v>
      </c>
      <c r="S72" s="16"/>
      <c r="T72" s="22"/>
    </row>
    <row r="73" spans="2:20" ht="10.5">
      <c r="B73" s="20"/>
      <c r="C73" s="17"/>
      <c r="D73" s="252" t="s">
        <v>52</v>
      </c>
      <c r="F73" s="20"/>
      <c r="G73" s="17"/>
      <c r="H73" s="252" t="s">
        <v>52</v>
      </c>
      <c r="J73" s="20"/>
      <c r="K73" s="17"/>
      <c r="L73" s="87" t="s">
        <v>76</v>
      </c>
      <c r="N73" s="20"/>
      <c r="O73" s="17"/>
      <c r="P73" s="87" t="s">
        <v>76</v>
      </c>
      <c r="R73" s="20"/>
      <c r="S73" s="17"/>
      <c r="T73" s="252" t="s">
        <v>60</v>
      </c>
    </row>
    <row r="74" spans="2:20" ht="10.5">
      <c r="B74" s="20" t="s">
        <v>68</v>
      </c>
      <c r="C74" s="17"/>
      <c r="D74" s="22"/>
      <c r="F74" s="20" t="s">
        <v>61</v>
      </c>
      <c r="G74" s="17"/>
      <c r="H74" s="22"/>
      <c r="J74" s="20" t="s">
        <v>61</v>
      </c>
      <c r="K74" s="17"/>
      <c r="L74" s="22"/>
      <c r="N74" s="20" t="s">
        <v>68</v>
      </c>
      <c r="O74" s="17"/>
      <c r="P74" s="22"/>
      <c r="R74" s="20" t="s">
        <v>68</v>
      </c>
      <c r="S74" s="17"/>
      <c r="T74" s="22"/>
    </row>
    <row r="75" spans="2:20" ht="10.5">
      <c r="B75" s="27"/>
      <c r="C75" s="19" t="s">
        <v>79</v>
      </c>
      <c r="D75" s="22"/>
      <c r="F75" s="27"/>
      <c r="G75" s="256" t="s">
        <v>74</v>
      </c>
      <c r="H75" s="22"/>
      <c r="J75" s="27"/>
      <c r="K75" s="19" t="s">
        <v>76</v>
      </c>
      <c r="L75" s="22"/>
      <c r="N75" s="27"/>
      <c r="O75" s="19" t="s">
        <v>76</v>
      </c>
      <c r="P75" s="22"/>
      <c r="R75" s="27"/>
      <c r="S75" s="19" t="s">
        <v>68</v>
      </c>
      <c r="T75" s="22"/>
    </row>
    <row r="76" spans="2:20" ht="10.5">
      <c r="B76" s="28" t="s">
        <v>79</v>
      </c>
      <c r="C76" s="21"/>
      <c r="D76" s="22"/>
      <c r="F76" s="253" t="s">
        <v>74</v>
      </c>
      <c r="G76" s="21"/>
      <c r="H76" s="22"/>
      <c r="J76" s="28" t="s">
        <v>76</v>
      </c>
      <c r="K76" s="21"/>
      <c r="L76" s="22"/>
      <c r="N76" s="28" t="s">
        <v>76</v>
      </c>
      <c r="O76" s="21"/>
      <c r="P76" s="22"/>
      <c r="R76" s="28" t="s">
        <v>76</v>
      </c>
      <c r="S76" s="21"/>
      <c r="T76" s="22"/>
    </row>
    <row r="77" spans="2:20" ht="11.25" thickBot="1">
      <c r="B77" s="23"/>
      <c r="C77" s="24"/>
      <c r="D77" s="25"/>
      <c r="F77" s="23"/>
      <c r="G77" s="24"/>
      <c r="H77" s="25"/>
      <c r="J77" s="23"/>
      <c r="K77" s="24"/>
      <c r="L77" s="25"/>
      <c r="N77" s="23"/>
      <c r="O77" s="24"/>
      <c r="P77" s="25"/>
      <c r="R77" s="23"/>
      <c r="S77" s="24"/>
      <c r="T77" s="25"/>
    </row>
    <row r="79" spans="5:25" ht="13.5">
      <c r="E79" s="81"/>
      <c r="I79" s="81"/>
      <c r="M79" s="81"/>
      <c r="Q79" s="81"/>
      <c r="U79" s="81"/>
      <c r="Y79" s="81"/>
    </row>
    <row r="90" spans="5:17" ht="13.5">
      <c r="E90" s="81"/>
      <c r="I90" s="81"/>
      <c r="M90" s="81"/>
      <c r="Q90" s="81"/>
    </row>
  </sheetData>
  <sheetProtection/>
  <mergeCells count="47">
    <mergeCell ref="J2:L2"/>
    <mergeCell ref="V46:X46"/>
    <mergeCell ref="R2:T2"/>
    <mergeCell ref="B13:D13"/>
    <mergeCell ref="F35:H35"/>
    <mergeCell ref="B2:D2"/>
    <mergeCell ref="J13:L13"/>
    <mergeCell ref="R24:T24"/>
    <mergeCell ref="N2:P2"/>
    <mergeCell ref="R13:T13"/>
    <mergeCell ref="F24:H24"/>
    <mergeCell ref="N24:P24"/>
    <mergeCell ref="R35:T35"/>
    <mergeCell ref="B24:D24"/>
    <mergeCell ref="F2:H2"/>
    <mergeCell ref="N13:P13"/>
    <mergeCell ref="J46:L46"/>
    <mergeCell ref="F13:H13"/>
    <mergeCell ref="N35:P35"/>
    <mergeCell ref="J24:L24"/>
    <mergeCell ref="J35:L35"/>
    <mergeCell ref="B68:D68"/>
    <mergeCell ref="Z35:AB35"/>
    <mergeCell ref="B35:D35"/>
    <mergeCell ref="B46:D46"/>
    <mergeCell ref="R57:T57"/>
    <mergeCell ref="F46:H46"/>
    <mergeCell ref="Z46:AB46"/>
    <mergeCell ref="J68:L68"/>
    <mergeCell ref="J57:L57"/>
    <mergeCell ref="V57:X57"/>
    <mergeCell ref="F68:H68"/>
    <mergeCell ref="B57:D57"/>
    <mergeCell ref="F57:H57"/>
    <mergeCell ref="N57:P57"/>
    <mergeCell ref="N68:P68"/>
    <mergeCell ref="N46:P46"/>
    <mergeCell ref="Z2:AB2"/>
    <mergeCell ref="R46:T46"/>
    <mergeCell ref="Z13:AB13"/>
    <mergeCell ref="R68:T68"/>
    <mergeCell ref="Z57:AB57"/>
    <mergeCell ref="V35:X35"/>
    <mergeCell ref="Z24:AB24"/>
    <mergeCell ref="V24:X24"/>
    <mergeCell ref="V13:X13"/>
    <mergeCell ref="V2:X2"/>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S68"/>
  <sheetViews>
    <sheetView zoomScalePageLayoutView="0" workbookViewId="0" topLeftCell="A26">
      <selection activeCell="I38" sqref="I38"/>
    </sheetView>
  </sheetViews>
  <sheetFormatPr defaultColWidth="10.421875" defaultRowHeight="12.75" customHeight="1"/>
  <cols>
    <col min="1" max="1" width="3.421875" style="121" bestFit="1" customWidth="1"/>
    <col min="2" max="2" width="12.7109375" style="122" customWidth="1"/>
    <col min="3" max="3" width="12.7109375" style="123" customWidth="1"/>
    <col min="4" max="7" width="12.7109375" style="124" customWidth="1"/>
    <col min="8" max="8" width="13.7109375" style="124" customWidth="1"/>
    <col min="9" max="10" width="12.7109375" style="124" customWidth="1"/>
    <col min="11" max="12" width="12.7109375" style="126" customWidth="1"/>
    <col min="13" max="13" width="12.7109375" style="127" customWidth="1"/>
    <col min="14" max="14" width="12.7109375" style="128" customWidth="1"/>
    <col min="15" max="15" width="2.421875" style="129" customWidth="1"/>
    <col min="16" max="16" width="10.421875" style="124" hidden="1" customWidth="1"/>
    <col min="17" max="17" width="7.421875" style="124" hidden="1" customWidth="1"/>
    <col min="18" max="18" width="4.8515625" style="124" hidden="1" customWidth="1"/>
    <col min="19" max="19" width="6.57421875" style="124" hidden="1" customWidth="1"/>
    <col min="20" max="20" width="2.421875" style="124" hidden="1" customWidth="1"/>
    <col min="21" max="16384" width="10.421875" style="124" customWidth="1"/>
  </cols>
  <sheetData>
    <row r="1" spans="7:9" ht="32.25" customHeight="1" thickBot="1">
      <c r="G1" s="125"/>
      <c r="H1" s="125"/>
      <c r="I1" s="125"/>
    </row>
    <row r="2" spans="1:19" ht="10.5" customHeight="1" thickBot="1">
      <c r="A2" s="130"/>
      <c r="C2" s="131" t="str">
        <f>IF(TRIM(B3)="","",B3)</f>
        <v>(1) Kentucky</v>
      </c>
      <c r="F2" s="132" t="s">
        <v>247</v>
      </c>
      <c r="G2" s="310"/>
      <c r="H2" s="311"/>
      <c r="I2" s="311"/>
      <c r="J2" s="312"/>
      <c r="M2" s="133" t="str">
        <f>IF(TRIM(N3)="","",N3)</f>
        <v>(1) Syracuse</v>
      </c>
      <c r="O2" s="134"/>
      <c r="Q2" s="135" t="s">
        <v>248</v>
      </c>
      <c r="R2" s="136" t="s">
        <v>249</v>
      </c>
      <c r="S2" s="137" t="s">
        <v>250</v>
      </c>
    </row>
    <row r="3" spans="1:19" ht="12.75" customHeight="1" thickBot="1">
      <c r="A3" s="138" t="s">
        <v>251</v>
      </c>
      <c r="B3" s="139" t="s">
        <v>252</v>
      </c>
      <c r="C3" s="140" t="str">
        <f>IF(TRIM(B5)="","",B5)</f>
        <v>(16) M. Val/W. Ky</v>
      </c>
      <c r="D3" s="141"/>
      <c r="E3" s="142"/>
      <c r="F3" s="143" t="s">
        <v>253</v>
      </c>
      <c r="G3" s="313"/>
      <c r="H3" s="314"/>
      <c r="I3" s="314"/>
      <c r="J3" s="315"/>
      <c r="K3" s="144"/>
      <c r="L3" s="145"/>
      <c r="M3" s="146" t="str">
        <f>IF(TRIM(N5)="","",N5)</f>
        <v>(16) NC Asheville</v>
      </c>
      <c r="N3" s="147" t="s">
        <v>254</v>
      </c>
      <c r="O3" s="138" t="s">
        <v>251</v>
      </c>
      <c r="Q3" s="148" t="s">
        <v>255</v>
      </c>
      <c r="R3" s="149">
        <f>M5</f>
        <v>0</v>
      </c>
      <c r="S3" s="150" t="b">
        <f>IF(R3=2,FALSE,AND(R11=1,S11))</f>
        <v>0</v>
      </c>
    </row>
    <row r="4" spans="1:19" ht="12.75" customHeight="1" thickBot="1">
      <c r="A4" s="138"/>
      <c r="B4" s="151"/>
      <c r="C4" s="152" t="s">
        <v>252</v>
      </c>
      <c r="D4" s="153" t="str">
        <f>IF(TRIM(C4)="","",C4)</f>
        <v>(1) Kentucky</v>
      </c>
      <c r="E4" s="154"/>
      <c r="F4" s="155" t="s">
        <v>256</v>
      </c>
      <c r="G4" s="316"/>
      <c r="H4" s="317"/>
      <c r="I4" s="317"/>
      <c r="J4" s="318"/>
      <c r="K4" s="144"/>
      <c r="L4" s="156" t="str">
        <f>IF(TRIM(M4)="","",M4)</f>
        <v>(1) Syracuse</v>
      </c>
      <c r="M4" s="152" t="s">
        <v>254</v>
      </c>
      <c r="N4" s="157"/>
      <c r="O4" s="138"/>
      <c r="Q4" s="158" t="s">
        <v>257</v>
      </c>
      <c r="R4" s="159">
        <f>M9</f>
        <v>0</v>
      </c>
      <c r="S4" s="160" t="b">
        <f>IF(R4=2,FALSE,AND(R11=1,S11))</f>
        <v>0</v>
      </c>
    </row>
    <row r="5" spans="1:19" ht="12.75" customHeight="1" thickBot="1">
      <c r="A5" s="138" t="s">
        <v>258</v>
      </c>
      <c r="B5" s="161" t="s">
        <v>259</v>
      </c>
      <c r="C5" s="162">
        <f>IF(TRIM(C4)="",1,IF(AND(C4&lt;&gt;C2,C4&lt;&gt;C3),2,0))</f>
        <v>0</v>
      </c>
      <c r="D5" s="163" t="str">
        <f>IF(TRIM(C8)="","",C8)</f>
        <v>(8) Iowa State</v>
      </c>
      <c r="E5" s="154"/>
      <c r="F5" s="164"/>
      <c r="G5" s="319"/>
      <c r="H5" s="319"/>
      <c r="I5" s="319"/>
      <c r="J5" s="142"/>
      <c r="K5" s="144"/>
      <c r="L5" s="165" t="str">
        <f>IF(TRIM(M8)="","",M8)</f>
        <v>(8) Kansas St</v>
      </c>
      <c r="M5" s="166">
        <f>IF(TRIM(M4)="",1,IF(AND(M4&lt;&gt;M2,M4&lt;&gt;M3),2,0))</f>
        <v>0</v>
      </c>
      <c r="N5" s="147" t="s">
        <v>260</v>
      </c>
      <c r="O5" s="138" t="s">
        <v>258</v>
      </c>
      <c r="Q5" s="158" t="s">
        <v>261</v>
      </c>
      <c r="R5" s="159">
        <f>M13</f>
        <v>0</v>
      </c>
      <c r="S5" s="160" t="b">
        <f>IF(R5=2,FALSE,AND(R12=1,S12))</f>
        <v>0</v>
      </c>
    </row>
    <row r="6" spans="1:19" ht="12.75" customHeight="1" thickBot="1">
      <c r="A6" s="138"/>
      <c r="B6" s="167"/>
      <c r="C6" s="131" t="str">
        <f>IF(TRIM(B7)="","",B7)</f>
        <v>(8) Iowa State</v>
      </c>
      <c r="D6" s="152" t="s">
        <v>252</v>
      </c>
      <c r="E6" s="154"/>
      <c r="F6" s="164"/>
      <c r="G6" s="319"/>
      <c r="H6" s="319"/>
      <c r="I6" s="319"/>
      <c r="K6" s="144"/>
      <c r="L6" s="152" t="s">
        <v>254</v>
      </c>
      <c r="M6" s="133" t="str">
        <f>IF(TRIM(N7)="","",N7)</f>
        <v>(8) Kansas St</v>
      </c>
      <c r="N6" s="168"/>
      <c r="O6" s="138"/>
      <c r="Q6" s="158" t="s">
        <v>262</v>
      </c>
      <c r="R6" s="159">
        <f>M17</f>
        <v>0</v>
      </c>
      <c r="S6" s="160" t="b">
        <f>IF(R6=2,FALSE,AND(R12=1,S12))</f>
        <v>0</v>
      </c>
    </row>
    <row r="7" spans="1:19" ht="12.75" customHeight="1" thickBot="1">
      <c r="A7" s="138" t="s">
        <v>263</v>
      </c>
      <c r="B7" s="139" t="s">
        <v>264</v>
      </c>
      <c r="C7" s="169" t="str">
        <f>IF(TRIM(B9)="","",B9)</f>
        <v>(9) Uconn</v>
      </c>
      <c r="D7" s="170">
        <f>IF(TRIM(D6)="",1,IF(OR(AND(D6&lt;&gt;D4,D6&lt;&gt;D5),AND(C5=2,C4=D6),AND(C9=2,C8=D6)),2,0))</f>
        <v>0</v>
      </c>
      <c r="E7" s="171"/>
      <c r="F7" s="164"/>
      <c r="G7" s="319"/>
      <c r="H7" s="319"/>
      <c r="I7" s="319"/>
      <c r="K7" s="172"/>
      <c r="L7" s="173">
        <f>IF(TRIM(L6)="",1,IF(OR(AND(L6&lt;&gt;L4,L6&lt;&gt;L5),AND(M5=2,M4=L6),AND(M9=2,M8=L6)),2,0))</f>
        <v>0</v>
      </c>
      <c r="M7" s="146" t="str">
        <f>IF(TRIM(N9)="","",N9)</f>
        <v>(9) Southern Miss</v>
      </c>
      <c r="N7" s="147" t="s">
        <v>265</v>
      </c>
      <c r="O7" s="138" t="s">
        <v>263</v>
      </c>
      <c r="Q7" s="158" t="s">
        <v>266</v>
      </c>
      <c r="R7" s="159">
        <f>M21</f>
        <v>0</v>
      </c>
      <c r="S7" s="160" t="b">
        <f>IF(R7=2,FALSE,AND(R13=1,S13))</f>
        <v>0</v>
      </c>
    </row>
    <row r="8" spans="1:19" ht="12.75" customHeight="1" thickBot="1">
      <c r="A8" s="138"/>
      <c r="B8" s="151"/>
      <c r="C8" s="152" t="s">
        <v>264</v>
      </c>
      <c r="D8" s="154"/>
      <c r="E8" s="174" t="str">
        <f>IF(TRIM(D6)="","",D6)</f>
        <v>(1) Kentucky</v>
      </c>
      <c r="K8" s="175" t="str">
        <f>IF(TRIM(L6)="","",L6)</f>
        <v>(1) Syracuse</v>
      </c>
      <c r="L8" s="144"/>
      <c r="M8" s="152" t="s">
        <v>265</v>
      </c>
      <c r="N8" s="157"/>
      <c r="O8" s="138"/>
      <c r="Q8" s="158" t="s">
        <v>267</v>
      </c>
      <c r="R8" s="159">
        <f>M25</f>
        <v>0</v>
      </c>
      <c r="S8" s="160" t="b">
        <f>IF(R8=2,FALSE,AND(R13=1,S13))</f>
        <v>0</v>
      </c>
    </row>
    <row r="9" spans="1:19" ht="12.75" customHeight="1" thickBot="1">
      <c r="A9" s="138" t="s">
        <v>268</v>
      </c>
      <c r="B9" s="139" t="s">
        <v>269</v>
      </c>
      <c r="C9" s="176">
        <f>IF(TRIM(C8)="",1,IF(AND(C8&lt;&gt;C6,C8&lt;&gt;C7),2,0))</f>
        <v>0</v>
      </c>
      <c r="D9" s="154"/>
      <c r="E9" s="174" t="str">
        <f>IF(TRIM(D14)="","",D14)</f>
        <v>(4) Indiana</v>
      </c>
      <c r="K9" s="175" t="str">
        <f>IF(TRIM(L14)="","",L14)</f>
        <v>(4) Wisconsin</v>
      </c>
      <c r="L9" s="144"/>
      <c r="M9" s="166">
        <f>IF(TRIM(M8)="",1,IF(AND(M8&lt;&gt;M6,M8&lt;&gt;M7),2,0))</f>
        <v>0</v>
      </c>
      <c r="N9" s="147" t="s">
        <v>270</v>
      </c>
      <c r="O9" s="138" t="s">
        <v>268</v>
      </c>
      <c r="Q9" s="158" t="s">
        <v>271</v>
      </c>
      <c r="R9" s="159">
        <f>M29</f>
        <v>0</v>
      </c>
      <c r="S9" s="160" t="b">
        <f>IF(R9=2,FALSE,AND(R14=1,S14))</f>
        <v>0</v>
      </c>
    </row>
    <row r="10" spans="1:19" ht="12.75" customHeight="1" thickBot="1">
      <c r="A10" s="138"/>
      <c r="B10" s="167"/>
      <c r="C10" s="131" t="str">
        <f>IF(TRIM(B11)="","",B11)</f>
        <v>(5) Wichita St</v>
      </c>
      <c r="D10" s="177"/>
      <c r="E10" s="152" t="s">
        <v>252</v>
      </c>
      <c r="F10" s="142"/>
      <c r="G10" s="178"/>
      <c r="H10" s="178"/>
      <c r="I10" s="178"/>
      <c r="J10" s="142"/>
      <c r="K10" s="152" t="s">
        <v>254</v>
      </c>
      <c r="L10" s="179"/>
      <c r="M10" s="133" t="str">
        <f>IF(TRIM(N11)="","",N11)</f>
        <v>(5) Vanderbilt</v>
      </c>
      <c r="N10" s="168"/>
      <c r="O10" s="138"/>
      <c r="Q10" s="180" t="s">
        <v>272</v>
      </c>
      <c r="R10" s="181">
        <f>M33</f>
        <v>0</v>
      </c>
      <c r="S10" s="182" t="b">
        <f>IF(R10=2,FALSE,AND(R14=1,S14))</f>
        <v>0</v>
      </c>
    </row>
    <row r="11" spans="1:19" ht="12.75" customHeight="1" thickBot="1">
      <c r="A11" s="138" t="s">
        <v>273</v>
      </c>
      <c r="B11" s="139" t="s">
        <v>274</v>
      </c>
      <c r="C11" s="169" t="str">
        <f>IF(TRIM(B13)="","",B13)</f>
        <v>(12) VCU</v>
      </c>
      <c r="D11" s="183"/>
      <c r="E11" s="170">
        <f>IF(TRIM(E10)="",1,IF(OR(AND(E10&lt;&gt;E8,E10&lt;&gt;E9),AND(D7=2,D6=E10),AND(D15=2,D14=E10)),2,0))</f>
        <v>0</v>
      </c>
      <c r="F11" s="184"/>
      <c r="G11" s="178"/>
      <c r="H11" s="178"/>
      <c r="I11" s="178"/>
      <c r="J11" s="185"/>
      <c r="K11" s="173">
        <f>IF(TRIM(K10)="",1,IF(OR(AND(K10&lt;&gt;K8,K10&lt;&gt;K9),AND(L7=2,L6=K10),AND(L15=2,L14=K10)),2,0))</f>
        <v>0</v>
      </c>
      <c r="L11" s="144"/>
      <c r="M11" s="146" t="str">
        <f>IF(TRIM(N13)="","",N13)</f>
        <v>(12) Harvard</v>
      </c>
      <c r="N11" s="147" t="s">
        <v>275</v>
      </c>
      <c r="O11" s="138" t="s">
        <v>273</v>
      </c>
      <c r="Q11" s="186" t="s">
        <v>276</v>
      </c>
      <c r="R11" s="187">
        <f>L7</f>
        <v>0</v>
      </c>
      <c r="S11" s="160" t="b">
        <f>IF(R11=2,FALSE,AND(R15=1,S15))</f>
        <v>0</v>
      </c>
    </row>
    <row r="12" spans="1:19" ht="12.75" customHeight="1" thickBot="1">
      <c r="A12" s="138"/>
      <c r="B12" s="151"/>
      <c r="C12" s="152" t="s">
        <v>279</v>
      </c>
      <c r="D12" s="153" t="str">
        <f>IF(TRIM(C12)="","",C12)</f>
        <v>(12) VCU</v>
      </c>
      <c r="E12" s="188"/>
      <c r="F12" s="142"/>
      <c r="G12" s="189"/>
      <c r="H12" s="190"/>
      <c r="I12" s="189"/>
      <c r="J12" s="185"/>
      <c r="K12" s="172"/>
      <c r="L12" s="156" t="str">
        <f>IF(TRIM(M12)="","",M12)</f>
        <v>(5) Vanderbilt</v>
      </c>
      <c r="M12" s="152" t="s">
        <v>275</v>
      </c>
      <c r="N12" s="191"/>
      <c r="O12" s="138"/>
      <c r="Q12" s="158" t="s">
        <v>277</v>
      </c>
      <c r="R12" s="159">
        <f>L15</f>
        <v>0</v>
      </c>
      <c r="S12" s="160" t="b">
        <f>IF(R12=2,FALSE,AND(R15=1,S15))</f>
        <v>0</v>
      </c>
    </row>
    <row r="13" spans="1:19" ht="12.75" customHeight="1" thickBot="1">
      <c r="A13" s="138" t="s">
        <v>278</v>
      </c>
      <c r="B13" s="192" t="s">
        <v>279</v>
      </c>
      <c r="C13" s="162">
        <f>IF(TRIM(C12)="",1,IF(AND(C12&lt;&gt;C10,C12&lt;&gt;C11),2,0))</f>
        <v>0</v>
      </c>
      <c r="D13" s="153" t="str">
        <f>IF(TRIM(C16)="","",C16)</f>
        <v>(4) Indiana</v>
      </c>
      <c r="E13" s="188"/>
      <c r="F13" s="142"/>
      <c r="G13" s="142"/>
      <c r="H13" s="190"/>
      <c r="I13" s="142"/>
      <c r="J13" s="185"/>
      <c r="K13" s="172"/>
      <c r="L13" s="165" t="str">
        <f>IF(TRIM(M16)="","",M16)</f>
        <v>(4) Wisconsin</v>
      </c>
      <c r="M13" s="166">
        <f>IF(TRIM(M12)="",1,IF(AND(M12&lt;&gt;M10,M12&lt;&gt;M11),2,0))</f>
        <v>0</v>
      </c>
      <c r="N13" s="147" t="s">
        <v>280</v>
      </c>
      <c r="O13" s="138" t="s">
        <v>278</v>
      </c>
      <c r="Q13" s="158" t="s">
        <v>281</v>
      </c>
      <c r="R13" s="159">
        <f>L23</f>
        <v>0</v>
      </c>
      <c r="S13" s="160" t="b">
        <f>IF(R13=2,FALSE,AND(R16=1,S16))</f>
        <v>0</v>
      </c>
    </row>
    <row r="14" spans="1:19" ht="12.75" customHeight="1" thickBot="1">
      <c r="A14" s="138"/>
      <c r="B14" s="167"/>
      <c r="C14" s="131" t="str">
        <f>IF(TRIM(B15)="","",B15)</f>
        <v>(4) Indiana</v>
      </c>
      <c r="D14" s="152" t="s">
        <v>284</v>
      </c>
      <c r="E14" s="188"/>
      <c r="F14" s="142"/>
      <c r="G14" s="189"/>
      <c r="H14" s="190"/>
      <c r="I14" s="189"/>
      <c r="J14" s="185"/>
      <c r="K14" s="172"/>
      <c r="L14" s="152" t="s">
        <v>286</v>
      </c>
      <c r="M14" s="133" t="str">
        <f>IF(TRIM(N15)="","",N15)</f>
        <v>(4) Wisconsin</v>
      </c>
      <c r="N14" s="168"/>
      <c r="O14" s="138"/>
      <c r="Q14" s="180" t="s">
        <v>282</v>
      </c>
      <c r="R14" s="181">
        <f>L31</f>
        <v>0</v>
      </c>
      <c r="S14" s="182" t="b">
        <f>IF(R14=2,FALSE,AND(R16=1,S16))</f>
        <v>0</v>
      </c>
    </row>
    <row r="15" spans="1:19" ht="12.75" customHeight="1" thickBot="1">
      <c r="A15" s="138" t="s">
        <v>283</v>
      </c>
      <c r="B15" s="139" t="s">
        <v>284</v>
      </c>
      <c r="C15" s="169" t="str">
        <f>IF(TRIM(B17)="","",B17)</f>
        <v>(13) N. Mex. St.</v>
      </c>
      <c r="D15" s="170">
        <f>IF(TRIM(D14)="",1,IF(OR(AND(D14&lt;&gt;D12,D14&lt;&gt;D13),AND(C13=2,C12=D14),AND(C17=2,C16=D14)),2,0))</f>
        <v>0</v>
      </c>
      <c r="E15" s="193"/>
      <c r="F15" s="142" t="s">
        <v>285</v>
      </c>
      <c r="G15" s="189"/>
      <c r="H15" s="190"/>
      <c r="I15" s="189"/>
      <c r="J15" s="185" t="s">
        <v>285</v>
      </c>
      <c r="K15" s="144"/>
      <c r="L15" s="166">
        <f>IF(TRIM(L14)="",1,IF(OR(AND(L14&lt;&gt;L12,L14&lt;&gt;L13),AND(M13=2,M12=L14),AND(M17=2,M16=L14)),2,0))</f>
        <v>0</v>
      </c>
      <c r="M15" s="146" t="str">
        <f>IF(TRIM(N17)="","",N17)</f>
        <v>(13) Montana</v>
      </c>
      <c r="N15" s="147" t="s">
        <v>286</v>
      </c>
      <c r="O15" s="138" t="s">
        <v>283</v>
      </c>
      <c r="Q15" s="186" t="s">
        <v>287</v>
      </c>
      <c r="R15" s="187">
        <f>K11</f>
        <v>0</v>
      </c>
      <c r="S15" s="160" t="b">
        <f>IF(R15=2,FALSE,AND(R17=1,S17))</f>
        <v>0</v>
      </c>
    </row>
    <row r="16" spans="1:19" ht="12.75" customHeight="1" thickBot="1">
      <c r="A16" s="138"/>
      <c r="B16" s="194"/>
      <c r="C16" s="152" t="s">
        <v>284</v>
      </c>
      <c r="D16" s="171"/>
      <c r="E16" s="193"/>
      <c r="F16" s="153" t="str">
        <f>IF(TRIM(E10)="","",E10)</f>
        <v>(1) Kentucky</v>
      </c>
      <c r="G16" s="195"/>
      <c r="H16" s="190"/>
      <c r="I16" s="195"/>
      <c r="J16" s="196" t="str">
        <f>IF(TRIM(K10)="","",K10)</f>
        <v>(1) Syracuse</v>
      </c>
      <c r="K16" s="144"/>
      <c r="L16" s="172"/>
      <c r="M16" s="152" t="s">
        <v>286</v>
      </c>
      <c r="N16" s="191"/>
      <c r="O16" s="138"/>
      <c r="Q16" s="180" t="s">
        <v>288</v>
      </c>
      <c r="R16" s="181">
        <f>K27</f>
        <v>0</v>
      </c>
      <c r="S16" s="182" t="b">
        <f>IF(R16=2,FALSE,AND(R17=1,S17))</f>
        <v>0</v>
      </c>
    </row>
    <row r="17" spans="1:19" ht="12.75" customHeight="1" thickBot="1">
      <c r="A17" s="138" t="s">
        <v>289</v>
      </c>
      <c r="B17" s="139" t="s">
        <v>290</v>
      </c>
      <c r="C17" s="176">
        <f>IF(TRIM(C16)="",1,IF(AND(C16&lt;&gt;C14,C16&lt;&gt;C15),2,0))</f>
        <v>0</v>
      </c>
      <c r="E17" s="193"/>
      <c r="F17" s="153" t="str">
        <f>IF(TRIM(E26)="","",E26)</f>
        <v>(3) Baylor</v>
      </c>
      <c r="G17" s="142"/>
      <c r="H17" s="190"/>
      <c r="I17" s="142"/>
      <c r="J17" s="197" t="str">
        <f>IF(TRIM(K26)="","",K26)</f>
        <v>(2) Ohio State</v>
      </c>
      <c r="K17" s="144"/>
      <c r="L17" s="144"/>
      <c r="M17" s="166">
        <f>IF(TRIM(M16)="",1,IF(AND(M16&lt;&gt;M14,M16&lt;&gt;M15),2,0))</f>
        <v>0</v>
      </c>
      <c r="N17" s="147" t="s">
        <v>291</v>
      </c>
      <c r="O17" s="138" t="s">
        <v>289</v>
      </c>
      <c r="Q17" s="198" t="s">
        <v>292</v>
      </c>
      <c r="R17" s="199">
        <f>J19</f>
        <v>0</v>
      </c>
      <c r="S17" s="200" t="b">
        <f>IF(R17=2,FALSE,AND(R64=1,S64))</f>
        <v>0</v>
      </c>
    </row>
    <row r="18" spans="1:19" ht="12.75" customHeight="1" thickBot="1">
      <c r="A18" s="138"/>
      <c r="B18" s="167"/>
      <c r="C18" s="131" t="str">
        <f>IF(TRIM(B19)="","",B19)</f>
        <v>(6) UNLV</v>
      </c>
      <c r="D18" s="201" t="s">
        <v>293</v>
      </c>
      <c r="E18" s="177"/>
      <c r="F18" s="152" t="s">
        <v>252</v>
      </c>
      <c r="G18" s="142"/>
      <c r="H18" s="202"/>
      <c r="I18" s="142"/>
      <c r="J18" s="152" t="s">
        <v>328</v>
      </c>
      <c r="K18" s="179"/>
      <c r="L18" s="203" t="s">
        <v>294</v>
      </c>
      <c r="M18" s="133" t="str">
        <f>IF(TRIM(N19)="","",N19)</f>
        <v>(6) Cincinnati</v>
      </c>
      <c r="N18" s="168"/>
      <c r="O18" s="138"/>
      <c r="Q18" s="158" t="s">
        <v>295</v>
      </c>
      <c r="R18" s="159">
        <f>C5</f>
        <v>0</v>
      </c>
      <c r="S18" s="150" t="b">
        <f>IF(R18=2,FALSE,AND(R26=1,S26))</f>
        <v>0</v>
      </c>
    </row>
    <row r="19" spans="1:19" ht="12.75" customHeight="1" thickBot="1">
      <c r="A19" s="138" t="s">
        <v>296</v>
      </c>
      <c r="B19" s="139" t="s">
        <v>297</v>
      </c>
      <c r="C19" s="169" t="str">
        <f>IF(TRIM(B21)="","",B21)</f>
        <v>(11) Colorado</v>
      </c>
      <c r="D19" s="183"/>
      <c r="E19" s="193"/>
      <c r="F19" s="170">
        <f>IF(TRIM(F18)="",1,IF(OR(AND(F18&lt;&gt;F16,F18&lt;&gt;F17),AND(E11=2,E10=F18),AND(E27=2,E26=F18)),2,0))</f>
        <v>0</v>
      </c>
      <c r="G19" s="184"/>
      <c r="H19" s="154"/>
      <c r="I19" s="185"/>
      <c r="J19" s="204">
        <f>IF(TRIM(J18)="",1,IF(OR(AND(J18&lt;&gt;J16,J18&lt;&gt;J17),AND(K11=2,K10=J18),AND(K27=2,K26=J18)),2,0))</f>
        <v>0</v>
      </c>
      <c r="K19" s="144"/>
      <c r="L19" s="205"/>
      <c r="M19" s="146" t="str">
        <f>IF(TRIM(N21)="","",N21)</f>
        <v>(11) Texas</v>
      </c>
      <c r="N19" s="147" t="s">
        <v>298</v>
      </c>
      <c r="O19" s="138" t="s">
        <v>296</v>
      </c>
      <c r="Q19" s="158" t="s">
        <v>299</v>
      </c>
      <c r="R19" s="159">
        <f>C9</f>
        <v>0</v>
      </c>
      <c r="S19" s="160" t="b">
        <f>IF(R19=2,FALSE,AND(R26=1,S26))</f>
        <v>0</v>
      </c>
    </row>
    <row r="20" spans="1:19" ht="12.75" customHeight="1" thickBot="1">
      <c r="A20" s="138"/>
      <c r="B20" s="194"/>
      <c r="C20" s="152" t="s">
        <v>302</v>
      </c>
      <c r="D20" s="153" t="str">
        <f>IF(TRIM(C20)="","",C20)</f>
        <v>(11) Colorado</v>
      </c>
      <c r="E20" s="193"/>
      <c r="F20" s="142"/>
      <c r="G20" s="184"/>
      <c r="H20" s="154"/>
      <c r="I20" s="142"/>
      <c r="J20" s="206"/>
      <c r="K20" s="144"/>
      <c r="L20" s="156" t="str">
        <f>IF(TRIM(M20)="","",M20)</f>
        <v>(6) Cincinnati</v>
      </c>
      <c r="M20" s="152" t="s">
        <v>298</v>
      </c>
      <c r="N20" s="191"/>
      <c r="O20" s="138"/>
      <c r="Q20" s="158" t="s">
        <v>300</v>
      </c>
      <c r="R20" s="159">
        <f>C13</f>
        <v>0</v>
      </c>
      <c r="S20" s="160" t="b">
        <f>IF(R20=2,FALSE,AND(R27=1,S27))</f>
        <v>0</v>
      </c>
    </row>
    <row r="21" spans="1:19" ht="12.75" customHeight="1" thickBot="1">
      <c r="A21" s="138" t="s">
        <v>301</v>
      </c>
      <c r="B21" s="139" t="s">
        <v>302</v>
      </c>
      <c r="C21" s="162">
        <f>IF(TRIM(C20)="",1,IF(AND(C20&lt;&gt;C18,C20&lt;&gt;C19),2,0))</f>
        <v>0</v>
      </c>
      <c r="D21" s="153" t="str">
        <f>IF(TRIM(C24)="","",C24)</f>
        <v>(3) Baylor</v>
      </c>
      <c r="E21" s="193"/>
      <c r="F21" s="142"/>
      <c r="G21" s="184"/>
      <c r="H21" s="154"/>
      <c r="I21" s="142"/>
      <c r="J21" s="206"/>
      <c r="K21" s="144"/>
      <c r="L21" s="165" t="str">
        <f>IF(TRIM(M24)="","",M24)</f>
        <v>(3) Florida St</v>
      </c>
      <c r="M21" s="166">
        <f>IF(TRIM(M20)="",1,IF(AND(M20&lt;&gt;M18,M20&lt;&gt;M19),2,0))</f>
        <v>0</v>
      </c>
      <c r="N21" s="147" t="s">
        <v>303</v>
      </c>
      <c r="O21" s="138" t="s">
        <v>301</v>
      </c>
      <c r="Q21" s="158" t="s">
        <v>304</v>
      </c>
      <c r="R21" s="159">
        <f>C17</f>
        <v>0</v>
      </c>
      <c r="S21" s="160" t="b">
        <f>IF(R21=2,FALSE,AND(R27=1,S27))</f>
        <v>0</v>
      </c>
    </row>
    <row r="22" spans="1:19" ht="12.75" customHeight="1" thickBot="1">
      <c r="A22" s="138"/>
      <c r="B22" s="167"/>
      <c r="C22" s="131" t="str">
        <f>IF(TRIM(B23)="","",B23)</f>
        <v>(3) Baylor</v>
      </c>
      <c r="D22" s="152" t="s">
        <v>307</v>
      </c>
      <c r="E22" s="193"/>
      <c r="F22" s="142"/>
      <c r="G22" s="184"/>
      <c r="H22" s="154"/>
      <c r="I22" s="142"/>
      <c r="J22" s="206"/>
      <c r="K22" s="144"/>
      <c r="L22" s="152" t="s">
        <v>298</v>
      </c>
      <c r="M22" s="133" t="str">
        <f>IF(TRIM(N23)="","",N23)</f>
        <v>(3) Florida St</v>
      </c>
      <c r="N22" s="168"/>
      <c r="O22" s="138"/>
      <c r="Q22" s="158" t="s">
        <v>305</v>
      </c>
      <c r="R22" s="159">
        <f>C21</f>
        <v>0</v>
      </c>
      <c r="S22" s="160" t="b">
        <f>IF(R22=2,FALSE,AND(R28=1,S28))</f>
        <v>0</v>
      </c>
    </row>
    <row r="23" spans="1:19" ht="12.75" customHeight="1" thickBot="1">
      <c r="A23" s="138" t="s">
        <v>306</v>
      </c>
      <c r="B23" s="139" t="s">
        <v>307</v>
      </c>
      <c r="C23" s="169" t="str">
        <f>IF(TRIM(B25)="","",B25)</f>
        <v>(14) S. Dakota St.</v>
      </c>
      <c r="D23" s="170">
        <f>IF(TRIM(D22)="",1,IF(OR(AND(D22&lt;&gt;D20,D22&lt;&gt;D21),AND(C21=2,C20=D22),AND(C25=2,C24=D22)),2,0))</f>
        <v>0</v>
      </c>
      <c r="E23" s="188"/>
      <c r="F23" s="142"/>
      <c r="G23" s="184"/>
      <c r="H23" s="154"/>
      <c r="I23" s="142"/>
      <c r="J23" s="206"/>
      <c r="K23" s="172"/>
      <c r="L23" s="173">
        <f>IF(TRIM(L22)="",1,IF(OR(AND(L22&lt;&gt;L20,L22&lt;&gt;L21),AND(M21=2,M20=L22),AND(M25=2,M24=L22)),2,0))</f>
        <v>0</v>
      </c>
      <c r="M23" s="146" t="str">
        <f>IF(TRIM(N25)="","",N25)</f>
        <v>(14) St Bonnvntre</v>
      </c>
      <c r="N23" s="147" t="s">
        <v>308</v>
      </c>
      <c r="O23" s="138" t="s">
        <v>306</v>
      </c>
      <c r="Q23" s="158" t="s">
        <v>309</v>
      </c>
      <c r="R23" s="159">
        <f>C25</f>
        <v>0</v>
      </c>
      <c r="S23" s="160" t="b">
        <f>IF(R23=2,FALSE,AND(R28=1,S28))</f>
        <v>0</v>
      </c>
    </row>
    <row r="24" spans="1:19" ht="12.75" customHeight="1" thickBot="1">
      <c r="A24" s="138"/>
      <c r="B24" s="194"/>
      <c r="C24" s="152" t="s">
        <v>307</v>
      </c>
      <c r="D24" s="171"/>
      <c r="E24" s="207" t="str">
        <f>IF(TRIM(D22)="","",D22)</f>
        <v>(3) Baylor</v>
      </c>
      <c r="F24" s="142"/>
      <c r="G24" s="184"/>
      <c r="I24" s="142"/>
      <c r="J24" s="206"/>
      <c r="K24" s="175" t="str">
        <f>IF(TRIM(L22)="","",L22)</f>
        <v>(6) Cincinnati</v>
      </c>
      <c r="L24" s="172"/>
      <c r="M24" s="152" t="s">
        <v>308</v>
      </c>
      <c r="N24" s="191"/>
      <c r="O24" s="138"/>
      <c r="Q24" s="158" t="s">
        <v>310</v>
      </c>
      <c r="R24" s="159">
        <f>C29</f>
        <v>0</v>
      </c>
      <c r="S24" s="160" t="b">
        <f>IF(R24=2,FALSE,AND(R29=1,S29))</f>
        <v>0</v>
      </c>
    </row>
    <row r="25" spans="1:19" ht="12.75" customHeight="1" thickBot="1">
      <c r="A25" s="138" t="s">
        <v>311</v>
      </c>
      <c r="B25" s="139" t="s">
        <v>312</v>
      </c>
      <c r="C25" s="176">
        <f>IF(TRIM(C24)="",1,IF(AND(C24&lt;&gt;C22,C24&lt;&gt;C23),2,0))</f>
        <v>0</v>
      </c>
      <c r="D25" s="154"/>
      <c r="E25" s="174" t="str">
        <f>IF(TRIM(D30)="","",D30)</f>
        <v>(10) Xavier</v>
      </c>
      <c r="F25" s="184"/>
      <c r="G25" s="184"/>
      <c r="H25" s="142"/>
      <c r="I25" s="142"/>
      <c r="J25" s="206"/>
      <c r="K25" s="175" t="str">
        <f>IF(TRIM(L30)="","",L30)</f>
        <v>(2) Ohio State</v>
      </c>
      <c r="L25" s="144"/>
      <c r="M25" s="166">
        <f>IF(TRIM(M24)="",1,IF(AND(M24&lt;&gt;M22,M24&lt;&gt;M23),2,0))</f>
        <v>0</v>
      </c>
      <c r="N25" s="147" t="s">
        <v>313</v>
      </c>
      <c r="O25" s="138" t="s">
        <v>311</v>
      </c>
      <c r="Q25" s="180" t="s">
        <v>314</v>
      </c>
      <c r="R25" s="181">
        <f>C33</f>
        <v>0</v>
      </c>
      <c r="S25" s="182" t="b">
        <f>IF(R25=2,FALSE,AND(R29=1,S29))</f>
        <v>0</v>
      </c>
    </row>
    <row r="26" spans="1:19" ht="12.75" customHeight="1" thickBot="1">
      <c r="A26" s="138"/>
      <c r="B26" s="167"/>
      <c r="C26" s="131" t="str">
        <f>IF(TRIM(B27)="","",B27)</f>
        <v>(7) Notre Dame</v>
      </c>
      <c r="D26" s="177"/>
      <c r="E26" s="152" t="s">
        <v>307</v>
      </c>
      <c r="F26" s="206"/>
      <c r="G26" s="184"/>
      <c r="H26" s="142"/>
      <c r="I26" s="142"/>
      <c r="J26" s="206"/>
      <c r="K26" s="152" t="s">
        <v>328</v>
      </c>
      <c r="L26" s="179"/>
      <c r="M26" s="133" t="str">
        <f>IF(TRIM(N27)="","",N27)</f>
        <v>(7) Gonzaga</v>
      </c>
      <c r="N26" s="168"/>
      <c r="O26" s="138"/>
      <c r="Q26" s="186" t="s">
        <v>315</v>
      </c>
      <c r="R26" s="187">
        <f>D7</f>
        <v>0</v>
      </c>
      <c r="S26" s="160" t="b">
        <f>IF(R26=2,FALSE,AND(R30=1,S30))</f>
        <v>0</v>
      </c>
    </row>
    <row r="27" spans="1:19" ht="12.75" customHeight="1" thickBot="1">
      <c r="A27" s="138" t="s">
        <v>316</v>
      </c>
      <c r="B27" s="139" t="s">
        <v>317</v>
      </c>
      <c r="C27" s="169" t="str">
        <f>IF(TRIM(B29)="","",B29)</f>
        <v>(10) Xavier</v>
      </c>
      <c r="D27" s="154"/>
      <c r="E27" s="170">
        <f>IF(TRIM(E26)="",1,IF(OR(AND(E26&lt;&gt;E24,E26&lt;&gt;E25),AND(D23=2,D22=E26),AND(D31=2,D30=E26)),2,0))</f>
        <v>0</v>
      </c>
      <c r="F27" s="142"/>
      <c r="G27" s="184"/>
      <c r="H27" s="142"/>
      <c r="I27" s="142"/>
      <c r="J27" s="184"/>
      <c r="K27" s="166">
        <f>IF(TRIM(K26)="",1,IF(OR(AND(K26&lt;&gt;K24,K26&lt;&gt;K25),AND(L23=2,L22=K26),AND(L31=2,L30=K26)),2,0))</f>
        <v>0</v>
      </c>
      <c r="L27" s="144"/>
      <c r="M27" s="146" t="str">
        <f>IF(TRIM(N29)="","",N29)</f>
        <v>(10) W. Virginia</v>
      </c>
      <c r="N27" s="147" t="s">
        <v>318</v>
      </c>
      <c r="O27" s="138" t="s">
        <v>316</v>
      </c>
      <c r="Q27" s="158" t="s">
        <v>319</v>
      </c>
      <c r="R27" s="159">
        <f>D15</f>
        <v>0</v>
      </c>
      <c r="S27" s="160" t="b">
        <f>IF(R27=2,FALSE,AND(R30=1,S30))</f>
        <v>0</v>
      </c>
    </row>
    <row r="28" spans="1:19" ht="12.75" customHeight="1" thickBot="1">
      <c r="A28" s="138"/>
      <c r="B28" s="194"/>
      <c r="C28" s="152" t="s">
        <v>322</v>
      </c>
      <c r="D28" s="153" t="str">
        <f>IF(TRIM(C28)="","",C28)</f>
        <v>(10) Xavier</v>
      </c>
      <c r="E28" s="171"/>
      <c r="F28" s="142"/>
      <c r="G28" s="184"/>
      <c r="H28" s="142"/>
      <c r="I28" s="142"/>
      <c r="J28" s="184"/>
      <c r="K28" s="172"/>
      <c r="L28" s="156" t="str">
        <f>IF(TRIM(M28)="","",M28)</f>
        <v>(7) Gonzaga</v>
      </c>
      <c r="M28" s="152" t="s">
        <v>318</v>
      </c>
      <c r="N28" s="191"/>
      <c r="O28" s="138"/>
      <c r="Q28" s="158" t="s">
        <v>320</v>
      </c>
      <c r="R28" s="159">
        <f>D23</f>
        <v>0</v>
      </c>
      <c r="S28" s="160" t="b">
        <f>IF(R28=2,FALSE,AND(R31=1,S31))</f>
        <v>0</v>
      </c>
    </row>
    <row r="29" spans="1:19" ht="12.75" customHeight="1" thickBot="1">
      <c r="A29" s="138" t="s">
        <v>321</v>
      </c>
      <c r="B29" s="139" t="s">
        <v>322</v>
      </c>
      <c r="C29" s="162">
        <f>IF(TRIM(C28)="",1,IF(AND(C28&lt;&gt;C26,C28&lt;&gt;C27),2,0))</f>
        <v>0</v>
      </c>
      <c r="D29" s="153" t="str">
        <f>IF(TRIM(C32)="","",C32)</f>
        <v>(15) Lehigh</v>
      </c>
      <c r="E29" s="171"/>
      <c r="F29" s="142"/>
      <c r="G29" s="184"/>
      <c r="H29" s="208"/>
      <c r="I29" s="142"/>
      <c r="J29" s="184"/>
      <c r="K29" s="172"/>
      <c r="L29" s="165" t="str">
        <f>IF(TRIM(M32)="","",M32)</f>
        <v>(2) Ohio State</v>
      </c>
      <c r="M29" s="166">
        <f>IF(TRIM(M28)="",1,IF(AND(M28&lt;&gt;M26,M28&lt;&gt;M27),2,0))</f>
        <v>0</v>
      </c>
      <c r="N29" s="147" t="s">
        <v>323</v>
      </c>
      <c r="O29" s="138" t="s">
        <v>321</v>
      </c>
      <c r="Q29" s="180" t="s">
        <v>324</v>
      </c>
      <c r="R29" s="181">
        <f>D31</f>
        <v>0</v>
      </c>
      <c r="S29" s="182" t="b">
        <f>IF(R29=2,FALSE,AND(R31=1,S31))</f>
        <v>0</v>
      </c>
    </row>
    <row r="30" spans="1:19" ht="12.75" customHeight="1" thickBot="1">
      <c r="A30" s="138"/>
      <c r="B30" s="167"/>
      <c r="C30" s="131" t="str">
        <f>IF(TRIM(B31)="","",B31)</f>
        <v>(2) Duke</v>
      </c>
      <c r="D30" s="152" t="s">
        <v>322</v>
      </c>
      <c r="E30" s="171"/>
      <c r="F30" s="142"/>
      <c r="G30" s="184"/>
      <c r="H30" s="183"/>
      <c r="I30" s="142"/>
      <c r="J30" s="184"/>
      <c r="K30" s="172"/>
      <c r="L30" s="152" t="s">
        <v>328</v>
      </c>
      <c r="M30" s="133" t="str">
        <f>IF(TRIM(N31)="","",N31)</f>
        <v>(2) Ohio State</v>
      </c>
      <c r="N30" s="168"/>
      <c r="O30" s="138"/>
      <c r="Q30" s="186" t="s">
        <v>325</v>
      </c>
      <c r="R30" s="187">
        <f>E11</f>
        <v>0</v>
      </c>
      <c r="S30" s="160" t="b">
        <f>IF(R30=2,FALSE,AND(R32=1,S32))</f>
        <v>0</v>
      </c>
    </row>
    <row r="31" spans="1:19" ht="12.75" customHeight="1" thickBot="1">
      <c r="A31" s="138" t="s">
        <v>326</v>
      </c>
      <c r="B31" s="139" t="s">
        <v>327</v>
      </c>
      <c r="C31" s="169" t="str">
        <f>IF(TRIM(B33)="","",B33)</f>
        <v>(15) Lehigh</v>
      </c>
      <c r="D31" s="170">
        <f>IF(TRIM(D30)="",1,IF(OR(AND(D30&lt;&gt;D28,D30&lt;&gt;D29),AND(C29=2,C28=D30),AND(C33=2,C32=D30)),2,0))</f>
        <v>0</v>
      </c>
      <c r="E31" s="154"/>
      <c r="F31" s="142"/>
      <c r="G31" s="184"/>
      <c r="H31" s="142"/>
      <c r="I31" s="142"/>
      <c r="J31" s="184"/>
      <c r="K31" s="144"/>
      <c r="L31" s="166">
        <f>IF(TRIM(L30)="",1,IF(OR(AND(L30&lt;&gt;L28,L30&lt;&gt;L29),AND(M29=2,M28=L30),AND(M33=2,M32=L30)),2,0))</f>
        <v>0</v>
      </c>
      <c r="M31" s="146" t="str">
        <f>IF(TRIM(N33)="","",N33)</f>
        <v>(15) Loyola (MD)</v>
      </c>
      <c r="N31" s="147" t="s">
        <v>328</v>
      </c>
      <c r="O31" s="138" t="s">
        <v>326</v>
      </c>
      <c r="Q31" s="180" t="s">
        <v>329</v>
      </c>
      <c r="R31" s="181">
        <f>E27</f>
        <v>0</v>
      </c>
      <c r="S31" s="182" t="b">
        <f>IF(R31=2,FALSE,AND(R32=1,S32))</f>
        <v>0</v>
      </c>
    </row>
    <row r="32" spans="1:19" ht="12.75" customHeight="1" thickBot="1">
      <c r="A32" s="138"/>
      <c r="B32" s="194"/>
      <c r="C32" s="152" t="s">
        <v>332</v>
      </c>
      <c r="D32" s="171"/>
      <c r="E32" s="154"/>
      <c r="F32" s="142"/>
      <c r="G32" s="209" t="str">
        <f>IF(TRIM(F18)="","",F18)</f>
        <v>(1) Kentucky</v>
      </c>
      <c r="H32" s="142"/>
      <c r="I32" s="156" t="str">
        <f>IF(TRIM(J18)="","",J18)</f>
        <v>(2) Ohio State</v>
      </c>
      <c r="J32" s="184"/>
      <c r="K32" s="144"/>
      <c r="L32" s="172"/>
      <c r="M32" s="152" t="s">
        <v>328</v>
      </c>
      <c r="N32" s="191"/>
      <c r="O32" s="138"/>
      <c r="Q32" s="198" t="s">
        <v>330</v>
      </c>
      <c r="R32" s="199">
        <f>F19</f>
        <v>0</v>
      </c>
      <c r="S32" s="200" t="b">
        <f>IF(R32=2,FALSE,AND(R63=1,S63))</f>
        <v>0</v>
      </c>
    </row>
    <row r="33" spans="1:19" ht="12.75" customHeight="1" thickBot="1">
      <c r="A33" s="138" t="s">
        <v>331</v>
      </c>
      <c r="B33" s="210" t="s">
        <v>332</v>
      </c>
      <c r="C33" s="176">
        <f>IF(TRIM(C32)="",1,IF(AND(C32&lt;&gt;C30,C32&lt;&gt;C31),2,0))</f>
        <v>0</v>
      </c>
      <c r="D33" s="154"/>
      <c r="E33" s="154"/>
      <c r="F33" s="142"/>
      <c r="G33" s="209" t="str">
        <f>IF(TRIM(F50)="","",F50)</f>
        <v>(4) Louisville</v>
      </c>
      <c r="H33" s="142"/>
      <c r="I33" s="156" t="str">
        <f>IF(TRIM(J50)="","",J50)</f>
        <v>(2) Kansas</v>
      </c>
      <c r="J33" s="184"/>
      <c r="K33" s="144"/>
      <c r="L33" s="144"/>
      <c r="M33" s="166">
        <f>IF(TRIM(M32)="",1,IF(AND(M32&lt;&gt;M30,M32&lt;&gt;M31),2,0))</f>
        <v>0</v>
      </c>
      <c r="N33" s="211" t="s">
        <v>333</v>
      </c>
      <c r="O33" s="212" t="s">
        <v>331</v>
      </c>
      <c r="Q33" s="148" t="s">
        <v>334</v>
      </c>
      <c r="R33" s="149">
        <f>C37</f>
        <v>0</v>
      </c>
      <c r="S33" s="150" t="b">
        <f>IF(R33=2,FALSE,AND(R41=1,S41))</f>
        <v>0</v>
      </c>
    </row>
    <row r="34" spans="1:19" ht="34.5" customHeight="1" thickBot="1">
      <c r="A34" s="212"/>
      <c r="B34" s="151"/>
      <c r="C34" s="213" t="str">
        <f>IF(TRIM(B35)="","",B35)</f>
        <v>(1) Michigan St</v>
      </c>
      <c r="D34" s="154"/>
      <c r="E34" s="154"/>
      <c r="F34" s="214" t="s">
        <v>335</v>
      </c>
      <c r="G34" s="215" t="s">
        <v>252</v>
      </c>
      <c r="H34" s="142"/>
      <c r="I34" s="216" t="s">
        <v>397</v>
      </c>
      <c r="J34" s="217" t="s">
        <v>335</v>
      </c>
      <c r="K34" s="144"/>
      <c r="L34" s="144"/>
      <c r="M34" s="218" t="str">
        <f>IF(TRIM(N35)="","",N35)</f>
        <v>(1) No Carolina</v>
      </c>
      <c r="N34" s="157"/>
      <c r="O34" s="219"/>
      <c r="Q34" s="158" t="s">
        <v>336</v>
      </c>
      <c r="R34" s="159">
        <f>C41</f>
        <v>0</v>
      </c>
      <c r="S34" s="160" t="b">
        <f>IF(R34=2,FALSE,AND(R41=1,S41))</f>
        <v>0</v>
      </c>
    </row>
    <row r="35" spans="1:19" ht="12.75" customHeight="1" thickBot="1">
      <c r="A35" s="138" t="s">
        <v>251</v>
      </c>
      <c r="B35" s="139" t="s">
        <v>337</v>
      </c>
      <c r="C35" s="169" t="str">
        <f>IF(TRIM(B37)="","",B37)</f>
        <v>(16) Long Island</v>
      </c>
      <c r="D35" s="154"/>
      <c r="E35" s="154"/>
      <c r="F35" s="142"/>
      <c r="G35" s="170">
        <f>IF(TRIM(G34)="",1,IF(OR(AND(G34&lt;&gt;G32,G34&lt;&gt;G33),AND(F19=2,F18=G34),AND(F51=2,F50=G34)),2,0))</f>
        <v>0</v>
      </c>
      <c r="H35" s="153" t="str">
        <f>IF(TRIM(G34)="","",G34)</f>
        <v>(1) Kentucky</v>
      </c>
      <c r="I35" s="220">
        <f>IF(TRIM(I34)="",1,IF(OR(AND(I34&lt;&gt;I32,I34&lt;&gt;I33),AND(J19=2,J18=I34),AND(J51=2,J50=I34)),2,0))</f>
        <v>0</v>
      </c>
      <c r="J35" s="184"/>
      <c r="K35" s="144"/>
      <c r="L35" s="144"/>
      <c r="M35" s="146" t="str">
        <f>IF(TRIM(N37)="","",N37)</f>
        <v>(16) Lamar/Vermnt</v>
      </c>
      <c r="N35" s="147" t="s">
        <v>338</v>
      </c>
      <c r="O35" s="138" t="s">
        <v>251</v>
      </c>
      <c r="Q35" s="158" t="s">
        <v>339</v>
      </c>
      <c r="R35" s="159">
        <f>C45</f>
        <v>0</v>
      </c>
      <c r="S35" s="160" t="b">
        <f>IF(R35=2,FALSE,AND(R42=1,S42))</f>
        <v>0</v>
      </c>
    </row>
    <row r="36" spans="1:19" ht="12.75" customHeight="1" thickBot="1">
      <c r="A36" s="138"/>
      <c r="B36" s="151"/>
      <c r="C36" s="152" t="s">
        <v>337</v>
      </c>
      <c r="D36" s="153" t="str">
        <f>IF(TRIM(C36)="","",C36)</f>
        <v>(1) Michigan St</v>
      </c>
      <c r="E36" s="154"/>
      <c r="F36" s="142"/>
      <c r="G36" s="184"/>
      <c r="H36" s="153" t="str">
        <f>IF(TRIM(I34)="","",I34)</f>
        <v>(2) Kansas</v>
      </c>
      <c r="I36" s="142"/>
      <c r="J36" s="184"/>
      <c r="K36" s="144"/>
      <c r="L36" s="156" t="str">
        <f>IF(TRIM(M36)="","",M36)</f>
        <v>(1) No Carolina</v>
      </c>
      <c r="M36" s="152" t="s">
        <v>338</v>
      </c>
      <c r="N36" s="191"/>
      <c r="O36" s="138"/>
      <c r="Q36" s="158" t="s">
        <v>340</v>
      </c>
      <c r="R36" s="159">
        <f>C49</f>
        <v>0</v>
      </c>
      <c r="S36" s="160" t="b">
        <f>IF(R36=2,FALSE,AND(R42=1,S42))</f>
        <v>0</v>
      </c>
    </row>
    <row r="37" spans="1:19" ht="12.75" customHeight="1" thickBot="1">
      <c r="A37" s="138" t="s">
        <v>258</v>
      </c>
      <c r="B37" s="139" t="s">
        <v>341</v>
      </c>
      <c r="C37" s="162">
        <f>IF(TRIM(C36)="",1,IF(AND(C36&lt;&gt;C34,C36&lt;&gt;C35),2,0))</f>
        <v>0</v>
      </c>
      <c r="D37" s="153" t="str">
        <f>IF(TRIM(C40)="","",C40)</f>
        <v>(9) St. Louis</v>
      </c>
      <c r="E37" s="154"/>
      <c r="F37" s="142"/>
      <c r="G37" s="184"/>
      <c r="H37" s="221">
        <f>IF(TRIM(H38)="",1,IF(OR(AND(H38&lt;&gt;H35,H38&lt;&gt;H36),AND(G35=2,G34=H38),AND(I35=2,I34=H38)),2,0))</f>
        <v>0</v>
      </c>
      <c r="I37" s="142"/>
      <c r="J37" s="184"/>
      <c r="K37" s="144"/>
      <c r="L37" s="165" t="str">
        <f>IF(TRIM(M40)="","",M40)</f>
        <v>(8) Creighton</v>
      </c>
      <c r="M37" s="166">
        <f>IF(TRIM(M36)="",1,IF(AND(M36&lt;&gt;M34,M36&lt;&gt;M35),2,0))</f>
        <v>0</v>
      </c>
      <c r="N37" s="222" t="s">
        <v>342</v>
      </c>
      <c r="O37" s="138" t="s">
        <v>258</v>
      </c>
      <c r="Q37" s="158" t="s">
        <v>343</v>
      </c>
      <c r="R37" s="159">
        <f>C53</f>
        <v>0</v>
      </c>
      <c r="S37" s="160" t="b">
        <f>IF(R37=2,FALSE,AND(R43=1,S43))</f>
        <v>0</v>
      </c>
    </row>
    <row r="38" spans="1:19" ht="12.75" customHeight="1" thickBot="1">
      <c r="A38" s="138"/>
      <c r="B38" s="167"/>
      <c r="C38" s="131" t="str">
        <f>IF(TRIM(B39)="","",B39)</f>
        <v>(8) Memphis</v>
      </c>
      <c r="D38" s="152" t="s">
        <v>337</v>
      </c>
      <c r="E38" s="154"/>
      <c r="F38" s="142"/>
      <c r="G38" s="184"/>
      <c r="H38" s="223" t="s">
        <v>252</v>
      </c>
      <c r="J38" s="184"/>
      <c r="K38" s="144"/>
      <c r="L38" s="152" t="s">
        <v>338</v>
      </c>
      <c r="M38" s="133" t="str">
        <f>IF(TRIM(N39)="","",N39)</f>
        <v>(8) Creighton</v>
      </c>
      <c r="N38" s="168"/>
      <c r="O38" s="138"/>
      <c r="Q38" s="158" t="s">
        <v>344</v>
      </c>
      <c r="R38" s="159">
        <f>C57</f>
        <v>0</v>
      </c>
      <c r="S38" s="160" t="b">
        <f>IF(R38=2,FALSE,AND(R43=1,S43))</f>
        <v>0</v>
      </c>
    </row>
    <row r="39" spans="1:19" ht="12.75" customHeight="1" thickBot="1">
      <c r="A39" s="138" t="s">
        <v>263</v>
      </c>
      <c r="B39" s="139" t="s">
        <v>345</v>
      </c>
      <c r="C39" s="169" t="str">
        <f>IF(TRIM(B41)="","",B41)</f>
        <v>(9) St. Louis</v>
      </c>
      <c r="D39" s="170">
        <f>IF(TRIM(D38)="",1,IF(OR(AND(D38&lt;&gt;D36,D38&lt;&gt;D37),AND(C37=2,C36=D38),AND(C41=2,C40=D38)),2,0))</f>
        <v>0</v>
      </c>
      <c r="E39" s="171"/>
      <c r="F39" s="142"/>
      <c r="G39" s="184"/>
      <c r="H39" s="224" t="s">
        <v>346</v>
      </c>
      <c r="I39" s="166"/>
      <c r="J39" s="184"/>
      <c r="K39" s="172"/>
      <c r="L39" s="173">
        <f>IF(TRIM(L38)="",1,IF(OR(AND(L38&lt;&gt;L36,L38&lt;&gt;L37),AND(M37=2,M36=L38),AND(M41=2,M40=L38)),2,0))</f>
        <v>0</v>
      </c>
      <c r="M39" s="146" t="str">
        <f>IF(TRIM(N41)="","",N41)</f>
        <v>(9) Alabama</v>
      </c>
      <c r="N39" s="147" t="s">
        <v>347</v>
      </c>
      <c r="O39" s="138" t="s">
        <v>263</v>
      </c>
      <c r="Q39" s="158" t="s">
        <v>348</v>
      </c>
      <c r="R39" s="159">
        <f>C61</f>
        <v>0</v>
      </c>
      <c r="S39" s="160" t="b">
        <f>IF(R39=2,FALSE,AND(R44=1,S44))</f>
        <v>0</v>
      </c>
    </row>
    <row r="40" spans="1:19" ht="12.75" customHeight="1" thickBot="1">
      <c r="A40" s="138"/>
      <c r="B40" s="194"/>
      <c r="C40" s="152" t="s">
        <v>350</v>
      </c>
      <c r="D40" s="171"/>
      <c r="E40" s="174" t="str">
        <f>IF(TRIM(D38)="","",D38)</f>
        <v>(1) Michigan St</v>
      </c>
      <c r="F40" s="142"/>
      <c r="G40" s="184"/>
      <c r="I40" s="142"/>
      <c r="J40" s="184"/>
      <c r="K40" s="175" t="str">
        <f>IF(TRIM(L38)="","",L38)</f>
        <v>(1) No Carolina</v>
      </c>
      <c r="L40" s="172"/>
      <c r="M40" s="152" t="s">
        <v>347</v>
      </c>
      <c r="N40" s="191"/>
      <c r="O40" s="138"/>
      <c r="Q40" s="180" t="s">
        <v>349</v>
      </c>
      <c r="R40" s="181">
        <f>C65</f>
        <v>0</v>
      </c>
      <c r="S40" s="182" t="b">
        <f>IF(R40=2,FALSE,AND(R44=1,S44))</f>
        <v>0</v>
      </c>
    </row>
    <row r="41" spans="1:19" ht="12.75" customHeight="1" thickBot="1">
      <c r="A41" s="138" t="s">
        <v>268</v>
      </c>
      <c r="B41" s="139" t="s">
        <v>350</v>
      </c>
      <c r="C41" s="176">
        <f>IF(TRIM(C40)="",1,IF(AND(C40&lt;&gt;C38,C40&lt;&gt;C39),2,0))</f>
        <v>0</v>
      </c>
      <c r="D41" s="154"/>
      <c r="E41" s="174" t="str">
        <f>IF(TRIM(D46)="","",D46)</f>
        <v>(4) Louisville</v>
      </c>
      <c r="F41" s="142"/>
      <c r="G41" s="184"/>
      <c r="H41" s="151"/>
      <c r="I41" s="142"/>
      <c r="J41" s="184"/>
      <c r="K41" s="175" t="str">
        <f>IF(TRIM(L46)="","",L46)</f>
        <v>(13) Ohio</v>
      </c>
      <c r="L41" s="144"/>
      <c r="M41" s="166">
        <f>IF(TRIM(M40)="",1,IF(AND(M40&lt;&gt;M38,M40&lt;&gt;M39),2,0))</f>
        <v>0</v>
      </c>
      <c r="N41" s="147" t="s">
        <v>351</v>
      </c>
      <c r="O41" s="138" t="s">
        <v>268</v>
      </c>
      <c r="Q41" s="186" t="s">
        <v>352</v>
      </c>
      <c r="R41" s="187">
        <f>D39</f>
        <v>0</v>
      </c>
      <c r="S41" s="160" t="b">
        <f>IF(R41=2,FALSE,AND(R45=1,S45))</f>
        <v>0</v>
      </c>
    </row>
    <row r="42" spans="1:19" ht="12.75" customHeight="1" thickBot="1">
      <c r="A42" s="138"/>
      <c r="B42" s="167"/>
      <c r="C42" s="131" t="str">
        <f>IF(TRIM(B43)="","",B43)</f>
        <v>(5) New Mexico</v>
      </c>
      <c r="D42" s="177"/>
      <c r="E42" s="152" t="s">
        <v>362</v>
      </c>
      <c r="F42" s="142"/>
      <c r="G42" s="184"/>
      <c r="H42" s="189"/>
      <c r="J42" s="184"/>
      <c r="K42" s="152" t="s">
        <v>338</v>
      </c>
      <c r="L42" s="179"/>
      <c r="M42" s="133" t="str">
        <f>IF(TRIM(N43)="","",N43)</f>
        <v>(5) Temple</v>
      </c>
      <c r="N42" s="168"/>
      <c r="O42" s="138"/>
      <c r="Q42" s="158" t="s">
        <v>353</v>
      </c>
      <c r="R42" s="159">
        <f>D47</f>
        <v>0</v>
      </c>
      <c r="S42" s="160" t="b">
        <f>IF(R42=2,FALSE,AND(R45=1,S45))</f>
        <v>0</v>
      </c>
    </row>
    <row r="43" spans="1:19" ht="12.75" customHeight="1" thickBot="1">
      <c r="A43" s="138" t="s">
        <v>273</v>
      </c>
      <c r="B43" s="139" t="s">
        <v>354</v>
      </c>
      <c r="C43" s="169" t="str">
        <f>IF(TRIM(B45)="","",B45)</f>
        <v>(12) Long Beach</v>
      </c>
      <c r="D43" s="154"/>
      <c r="E43" s="170">
        <f>IF(TRIM(E42)="",1,IF(OR(AND(E42&lt;&gt;E40,E42&lt;&gt;E41),AND(D39=2,D38=E42),AND(D47=2,D46=E42)),2,0))</f>
        <v>0</v>
      </c>
      <c r="F43" s="184"/>
      <c r="G43" s="184"/>
      <c r="H43" s="189"/>
      <c r="I43" s="142"/>
      <c r="J43" s="206"/>
      <c r="K43" s="173">
        <f>IF(TRIM(K42)="",1,IF(OR(AND(K42&lt;&gt;K40,K42&lt;&gt;K41),AND(L39=2,L38=K42),AND(L47=2,L46=K42)),2,0))</f>
        <v>0</v>
      </c>
      <c r="L43" s="144"/>
      <c r="M43" s="146" t="str">
        <f>IF(TRIM(N45)="","",N45)</f>
        <v>(12) Cal/So. Flo</v>
      </c>
      <c r="N43" s="147" t="s">
        <v>355</v>
      </c>
      <c r="O43" s="138" t="s">
        <v>273</v>
      </c>
      <c r="Q43" s="158" t="s">
        <v>356</v>
      </c>
      <c r="R43" s="159">
        <f>D55</f>
        <v>0</v>
      </c>
      <c r="S43" s="160" t="b">
        <f>IF(R43=2,FALSE,AND(R46=1,S46))</f>
        <v>0</v>
      </c>
    </row>
    <row r="44" spans="1:19" ht="12.75" customHeight="1" thickBot="1">
      <c r="A44" s="138"/>
      <c r="B44" s="194"/>
      <c r="C44" s="152" t="s">
        <v>354</v>
      </c>
      <c r="D44" s="153" t="str">
        <f>IF(TRIM(C44)="","",C44)</f>
        <v>(5) New Mexico</v>
      </c>
      <c r="E44" s="188"/>
      <c r="F44" s="142"/>
      <c r="G44" s="184"/>
      <c r="H44" s="195"/>
      <c r="I44" s="142"/>
      <c r="J44" s="206"/>
      <c r="K44" s="172"/>
      <c r="L44" s="156" t="str">
        <f>IF(TRIM(M44)="","",M44)</f>
        <v>(12) Cal/So. Flo</v>
      </c>
      <c r="M44" s="152" t="s">
        <v>359</v>
      </c>
      <c r="N44" s="191"/>
      <c r="O44" s="138"/>
      <c r="Q44" s="180" t="s">
        <v>357</v>
      </c>
      <c r="R44" s="181">
        <f>D63</f>
        <v>0</v>
      </c>
      <c r="S44" s="182" t="b">
        <f>IF(R44=2,FALSE,AND(R46=1,S46))</f>
        <v>0</v>
      </c>
    </row>
    <row r="45" spans="1:19" ht="12.75" customHeight="1" thickBot="1">
      <c r="A45" s="138" t="s">
        <v>278</v>
      </c>
      <c r="B45" s="139" t="s">
        <v>358</v>
      </c>
      <c r="C45" s="162">
        <f>IF(TRIM(C44)="",1,IF(AND(C44&lt;&gt;C42,C44&lt;&gt;C43),2,0))</f>
        <v>0</v>
      </c>
      <c r="D45" s="153" t="str">
        <f>IF(TRIM(C48)="","",C48)</f>
        <v>(4) Louisville</v>
      </c>
      <c r="E45" s="188"/>
      <c r="F45" s="142"/>
      <c r="G45" s="184"/>
      <c r="H45" s="221"/>
      <c r="I45" s="142"/>
      <c r="J45" s="206"/>
      <c r="K45" s="172"/>
      <c r="L45" s="165" t="str">
        <f>IF(TRIM(M48)="","",M48)</f>
        <v>(13) Ohio</v>
      </c>
      <c r="M45" s="166">
        <f>IF(TRIM(M44)="",1,IF(AND(M44&lt;&gt;M42,M44&lt;&gt;M43),2,0))</f>
        <v>0</v>
      </c>
      <c r="N45" s="222" t="s">
        <v>359</v>
      </c>
      <c r="O45" s="138" t="s">
        <v>278</v>
      </c>
      <c r="Q45" s="186" t="s">
        <v>360</v>
      </c>
      <c r="R45" s="187">
        <f>E43</f>
        <v>0</v>
      </c>
      <c r="S45" s="160" t="b">
        <f>IF(R45=2,FALSE,AND(R47=1,S47))</f>
        <v>0</v>
      </c>
    </row>
    <row r="46" spans="1:19" ht="12.75" customHeight="1" thickBot="1">
      <c r="A46" s="138"/>
      <c r="B46" s="167"/>
      <c r="C46" s="131" t="str">
        <f>IF(TRIM(B47)="","",B47)</f>
        <v>(4) Louisville</v>
      </c>
      <c r="D46" s="152" t="s">
        <v>362</v>
      </c>
      <c r="E46" s="188"/>
      <c r="F46" s="142"/>
      <c r="G46" s="184"/>
      <c r="H46" s="142"/>
      <c r="I46" s="142"/>
      <c r="J46" s="206"/>
      <c r="K46" s="172"/>
      <c r="L46" s="152" t="s">
        <v>367</v>
      </c>
      <c r="M46" s="133" t="str">
        <f>IF(TRIM(N47)="","",N47)</f>
        <v>(4) Michigan</v>
      </c>
      <c r="N46" s="168"/>
      <c r="O46" s="138"/>
      <c r="Q46" s="180" t="s">
        <v>361</v>
      </c>
      <c r="R46" s="181">
        <f>E59</f>
        <v>0</v>
      </c>
      <c r="S46" s="182" t="b">
        <f>IF(R46=2,FALSE,AND(R47=1,S47))</f>
        <v>0</v>
      </c>
    </row>
    <row r="47" spans="1:19" ht="12.75" customHeight="1" thickBot="1">
      <c r="A47" s="138" t="s">
        <v>283</v>
      </c>
      <c r="B47" s="139" t="s">
        <v>362</v>
      </c>
      <c r="C47" s="169" t="str">
        <f>IF(TRIM(B49)="","",B49)</f>
        <v>(13) Davidson</v>
      </c>
      <c r="D47" s="170">
        <f>IF(TRIM(D46)="",1,IF(OR(AND(D46&lt;&gt;D44,D46&lt;&gt;D45),AND(C45=2,C44=D46),AND(C49=2,C48=D46)),2,0))</f>
        <v>0</v>
      </c>
      <c r="E47" s="193"/>
      <c r="F47" s="144" t="s">
        <v>285</v>
      </c>
      <c r="G47" s="184"/>
      <c r="H47" s="142"/>
      <c r="I47" s="185"/>
      <c r="J47" s="225" t="s">
        <v>285</v>
      </c>
      <c r="K47" s="144"/>
      <c r="L47" s="166">
        <f>IF(TRIM(L46)="",1,IF(OR(AND(L46&lt;&gt;L44,L46&lt;&gt;L45),AND(M45=2,M44=L46),AND(M49=2,M48=L46)),2,0))</f>
        <v>0</v>
      </c>
      <c r="M47" s="146" t="str">
        <f>IF(TRIM(N49)="","",N49)</f>
        <v>(13) Ohio</v>
      </c>
      <c r="N47" s="147" t="s">
        <v>363</v>
      </c>
      <c r="O47" s="138" t="s">
        <v>283</v>
      </c>
      <c r="Q47" s="198" t="s">
        <v>364</v>
      </c>
      <c r="R47" s="199">
        <f>F51</f>
        <v>0</v>
      </c>
      <c r="S47" s="200" t="b">
        <f>IF(R47=2,FALSE,AND(R63=1,S63))</f>
        <v>0</v>
      </c>
    </row>
    <row r="48" spans="1:19" ht="12.75" customHeight="1" thickBot="1">
      <c r="A48" s="138"/>
      <c r="B48" s="194"/>
      <c r="C48" s="152" t="s">
        <v>362</v>
      </c>
      <c r="D48" s="171"/>
      <c r="E48" s="193"/>
      <c r="F48" s="153" t="str">
        <f>IF(TRIM(E42)="","",E42)</f>
        <v>(4) Louisville</v>
      </c>
      <c r="G48" s="184"/>
      <c r="H48" s="142"/>
      <c r="I48" s="185"/>
      <c r="J48" s="196" t="str">
        <f>IF(TRIM(K42)="","",K42)</f>
        <v>(1) No Carolina</v>
      </c>
      <c r="K48" s="144"/>
      <c r="L48" s="172"/>
      <c r="M48" s="152" t="s">
        <v>367</v>
      </c>
      <c r="N48" s="191"/>
      <c r="O48" s="138"/>
      <c r="Q48" s="148" t="s">
        <v>365</v>
      </c>
      <c r="R48" s="149">
        <f>M37</f>
        <v>0</v>
      </c>
      <c r="S48" s="150" t="b">
        <f>IF(R48=2,FALSE,AND(R56=1,S56))</f>
        <v>0</v>
      </c>
    </row>
    <row r="49" spans="1:19" ht="12.75" customHeight="1" thickBot="1">
      <c r="A49" s="138" t="s">
        <v>289</v>
      </c>
      <c r="B49" s="139" t="s">
        <v>366</v>
      </c>
      <c r="C49" s="176">
        <f>IF(TRIM(C48)="",1,IF(AND(C48&lt;&gt;C46,C48&lt;&gt;C47),2,0))</f>
        <v>0</v>
      </c>
      <c r="D49" s="154"/>
      <c r="E49" s="193"/>
      <c r="F49" s="153" t="str">
        <f>IF(TRIM(E58)="","",E58)</f>
        <v>(7) Florida</v>
      </c>
      <c r="G49" s="184"/>
      <c r="H49" s="142"/>
      <c r="I49" s="185"/>
      <c r="J49" s="197" t="str">
        <f>IF(TRIM(K58)="","",K58)</f>
        <v>(2) Kansas</v>
      </c>
      <c r="K49" s="144"/>
      <c r="L49" s="144"/>
      <c r="M49" s="166">
        <f>IF(TRIM(M48)="",1,IF(AND(M48&lt;&gt;M46,M48&lt;&gt;M47),2,0))</f>
        <v>0</v>
      </c>
      <c r="N49" s="147" t="s">
        <v>367</v>
      </c>
      <c r="O49" s="138" t="s">
        <v>289</v>
      </c>
      <c r="Q49" s="158" t="s">
        <v>368</v>
      </c>
      <c r="R49" s="159">
        <f>M41</f>
        <v>0</v>
      </c>
      <c r="S49" s="160" t="b">
        <f>IF(R49=2,FALSE,AND(R56=1,S56))</f>
        <v>0</v>
      </c>
    </row>
    <row r="50" spans="1:19" ht="12.75" customHeight="1" thickBot="1">
      <c r="A50" s="138"/>
      <c r="B50" s="167"/>
      <c r="C50" s="131" t="str">
        <f>IF(TRIM(B51)="","",B51)</f>
        <v>(6) Murray State</v>
      </c>
      <c r="D50" s="208"/>
      <c r="E50" s="177"/>
      <c r="F50" s="152" t="s">
        <v>362</v>
      </c>
      <c r="G50" s="184"/>
      <c r="H50" s="142"/>
      <c r="I50" s="142"/>
      <c r="J50" s="152" t="s">
        <v>397</v>
      </c>
      <c r="K50" s="179"/>
      <c r="L50" s="203" t="s">
        <v>369</v>
      </c>
      <c r="M50" s="133" t="str">
        <f>IF(TRIM(N51)="","",N51)</f>
        <v>(6) San Diego St</v>
      </c>
      <c r="N50" s="168"/>
      <c r="O50" s="138"/>
      <c r="Q50" s="158" t="s">
        <v>370</v>
      </c>
      <c r="R50" s="159">
        <f>M45</f>
        <v>0</v>
      </c>
      <c r="S50" s="160" t="b">
        <f>IF(R50=2,FALSE,AND(R57=1,S57))</f>
        <v>0</v>
      </c>
    </row>
    <row r="51" spans="1:19" ht="12.75" customHeight="1" thickBot="1">
      <c r="A51" s="138" t="s">
        <v>296</v>
      </c>
      <c r="B51" s="139" t="s">
        <v>371</v>
      </c>
      <c r="C51" s="169" t="str">
        <f>IF(TRIM(B53)="","",B53)</f>
        <v>(11) Colorado St.</v>
      </c>
      <c r="D51" s="201" t="s">
        <v>372</v>
      </c>
      <c r="E51" s="193"/>
      <c r="F51" s="170">
        <f>IF(TRIM(F50)="",1,IF(OR(AND(F50&lt;&gt;F48,F50&lt;&gt;F49),AND(E43=2,E42=F50),AND(E59=2,E58=F50)),2,0))</f>
        <v>0</v>
      </c>
      <c r="G51" s="142"/>
      <c r="H51" s="226"/>
      <c r="I51" s="142"/>
      <c r="J51" s="220">
        <f>IF(TRIM(J50)="",1,IF(OR(AND(J50&lt;&gt;J48,J50&lt;&gt;J49),AND(K43=2,K42=J50),AND(K59=2,K58=J50)),2,0))</f>
        <v>0</v>
      </c>
      <c r="K51" s="227"/>
      <c r="L51" s="205"/>
      <c r="M51" s="146" t="str">
        <f>IF(TRIM(N53)="","",N53)</f>
        <v>(11) NC State</v>
      </c>
      <c r="N51" s="147" t="s">
        <v>373</v>
      </c>
      <c r="O51" s="138" t="s">
        <v>296</v>
      </c>
      <c r="Q51" s="158" t="s">
        <v>374</v>
      </c>
      <c r="R51" s="159">
        <f>M49</f>
        <v>0</v>
      </c>
      <c r="S51" s="160" t="b">
        <f>IF(R51=2,FALSE,AND(R57=1,S57))</f>
        <v>0</v>
      </c>
    </row>
    <row r="52" spans="1:19" ht="12.75" customHeight="1" thickBot="1">
      <c r="A52" s="138"/>
      <c r="B52" s="194"/>
      <c r="C52" s="152" t="s">
        <v>371</v>
      </c>
      <c r="D52" s="153" t="str">
        <f>IF(TRIM(C52)="","",C52)</f>
        <v>(6) Murray State</v>
      </c>
      <c r="E52" s="193"/>
      <c r="F52" s="142"/>
      <c r="J52" s="185"/>
      <c r="K52" s="144"/>
      <c r="L52" s="156" t="str">
        <f>IF(TRIM(M52)="","",M52)</f>
        <v>(11) NC State</v>
      </c>
      <c r="M52" s="152" t="s">
        <v>377</v>
      </c>
      <c r="N52" s="191"/>
      <c r="O52" s="138"/>
      <c r="Q52" s="158" t="s">
        <v>375</v>
      </c>
      <c r="R52" s="159">
        <f>M53</f>
        <v>0</v>
      </c>
      <c r="S52" s="160" t="b">
        <f>IF(R52=2,FALSE,AND(R58=1,S58))</f>
        <v>0</v>
      </c>
    </row>
    <row r="53" spans="1:19" ht="12.75" customHeight="1" thickBot="1">
      <c r="A53" s="138" t="s">
        <v>301</v>
      </c>
      <c r="B53" s="139" t="s">
        <v>376</v>
      </c>
      <c r="C53" s="204">
        <f>IF(OR(C52="",C52=" "),1,IF(AND(C52&lt;&gt;C50,C52&lt;&gt;C51),2,0))</f>
        <v>0</v>
      </c>
      <c r="D53" s="153" t="str">
        <f>IF(TRIM(C56)="","",C56)</f>
        <v>(3) Marquette</v>
      </c>
      <c r="E53" s="193"/>
      <c r="F53" s="142"/>
      <c r="J53" s="185"/>
      <c r="K53" s="144"/>
      <c r="L53" s="165" t="str">
        <f>IF(TRIM(M56)="","",M56)</f>
        <v>(3) Georgetown</v>
      </c>
      <c r="M53" s="166">
        <f>IF(TRIM(M52)="",1,IF(AND(M52&lt;&gt;M50,M52&lt;&gt;M51),2,0))</f>
        <v>0</v>
      </c>
      <c r="N53" s="147" t="s">
        <v>377</v>
      </c>
      <c r="O53" s="138" t="s">
        <v>301</v>
      </c>
      <c r="Q53" s="158" t="s">
        <v>378</v>
      </c>
      <c r="R53" s="159">
        <f>M57</f>
        <v>0</v>
      </c>
      <c r="S53" s="160" t="b">
        <f>IF(R53=2,FALSE,AND(R58=1,S58))</f>
        <v>0</v>
      </c>
    </row>
    <row r="54" spans="1:19" ht="12.75" customHeight="1" thickBot="1">
      <c r="A54" s="138"/>
      <c r="B54" s="167"/>
      <c r="C54" s="131" t="str">
        <f>IF(TRIM(B55)="","",B55)</f>
        <v>(3) Marquette</v>
      </c>
      <c r="D54" s="152" t="s">
        <v>380</v>
      </c>
      <c r="E54" s="193"/>
      <c r="F54" s="142"/>
      <c r="J54" s="185"/>
      <c r="K54" s="144"/>
      <c r="L54" s="152" t="s">
        <v>377</v>
      </c>
      <c r="M54" s="133" t="str">
        <f>IF(TRIM(N55)="","",N55)</f>
        <v>(3) Georgetown</v>
      </c>
      <c r="N54" s="168"/>
      <c r="O54" s="138"/>
      <c r="Q54" s="158" t="s">
        <v>379</v>
      </c>
      <c r="R54" s="159">
        <f>M61</f>
        <v>0</v>
      </c>
      <c r="S54" s="160" t="b">
        <f>IF(R54=2,FALSE,AND(R59=1,S59))</f>
        <v>0</v>
      </c>
    </row>
    <row r="55" spans="1:19" ht="12.75" customHeight="1" thickBot="1">
      <c r="A55" s="138" t="s">
        <v>306</v>
      </c>
      <c r="B55" s="139" t="s">
        <v>380</v>
      </c>
      <c r="C55" s="169" t="str">
        <f>IF(TRIM(B57)="","",B57)</f>
        <v>(14) BYU/Iona</v>
      </c>
      <c r="D55" s="170">
        <f>IF(TRIM(D54)="",1,IF(OR(AND(D54&lt;&gt;D52,D54&lt;&gt;D53),AND(C53=2,C52=D54),AND(C57=2,C56=D54)),2,0))</f>
        <v>0</v>
      </c>
      <c r="E55" s="188"/>
      <c r="F55" s="142"/>
      <c r="J55" s="185"/>
      <c r="K55" s="172"/>
      <c r="L55" s="173">
        <f>IF(TRIM(L54)="",1,IF(OR(AND(L54&lt;&gt;L52,L54&lt;&gt;L53),AND(M53=2,M52=L54),AND(M57=2,M56=L54)),2,0))</f>
        <v>0</v>
      </c>
      <c r="M55" s="146" t="str">
        <f>IF(TRIM(N57)="","",N57)</f>
        <v>(14) Belmont</v>
      </c>
      <c r="N55" s="147" t="s">
        <v>381</v>
      </c>
      <c r="O55" s="138" t="s">
        <v>306</v>
      </c>
      <c r="Q55" s="180" t="s">
        <v>382</v>
      </c>
      <c r="R55" s="181">
        <f>M65</f>
        <v>0</v>
      </c>
      <c r="S55" s="182" t="b">
        <f>IF(R55=2,FALSE,AND(R58=1,S58))</f>
        <v>0</v>
      </c>
    </row>
    <row r="56" spans="1:19" ht="12.75" customHeight="1" thickBot="1">
      <c r="A56" s="138"/>
      <c r="B56" s="194"/>
      <c r="C56" s="152" t="s">
        <v>380</v>
      </c>
      <c r="D56" s="171"/>
      <c r="E56" s="207" t="str">
        <f>IF(TRIM(D54)="","",D54)</f>
        <v>(3) Marquette</v>
      </c>
      <c r="F56" s="142"/>
      <c r="J56" s="185"/>
      <c r="K56" s="175" t="str">
        <f>IF(TRIM(L54)="","",L54)</f>
        <v>(11) NC State</v>
      </c>
      <c r="L56" s="172"/>
      <c r="M56" s="152" t="s">
        <v>381</v>
      </c>
      <c r="N56" s="191"/>
      <c r="O56" s="138"/>
      <c r="Q56" s="186" t="s">
        <v>383</v>
      </c>
      <c r="R56" s="187">
        <f>L39</f>
        <v>0</v>
      </c>
      <c r="S56" s="160" t="b">
        <f>IF(R56=2,FALSE,AND(R60=1,S60))</f>
        <v>0</v>
      </c>
    </row>
    <row r="57" spans="1:19" ht="12.75" customHeight="1" thickBot="1">
      <c r="A57" s="138" t="s">
        <v>311</v>
      </c>
      <c r="B57" s="161" t="s">
        <v>384</v>
      </c>
      <c r="C57" s="176">
        <f>IF(TRIM(C56)="",1,IF(AND(C56&lt;&gt;C54,C56&lt;&gt;C55),2,0))</f>
        <v>0</v>
      </c>
      <c r="D57" s="154"/>
      <c r="E57" s="174" t="str">
        <f>IF(TRIM(D62)="","",D62)</f>
        <v>(7) Florida</v>
      </c>
      <c r="F57" s="184"/>
      <c r="J57" s="185"/>
      <c r="K57" s="175" t="str">
        <f>IF(TRIM(L62)="","",L62)</f>
        <v>(2) Kansas</v>
      </c>
      <c r="L57" s="144"/>
      <c r="M57" s="166">
        <f>IF(TRIM(M56)="",1,IF(AND(M56&lt;&gt;M54,M56&lt;&gt;M55),2,0))</f>
        <v>0</v>
      </c>
      <c r="N57" s="147" t="s">
        <v>385</v>
      </c>
      <c r="O57" s="138" t="s">
        <v>311</v>
      </c>
      <c r="Q57" s="158" t="s">
        <v>386</v>
      </c>
      <c r="R57" s="159">
        <f>L47</f>
        <v>0</v>
      </c>
      <c r="S57" s="160" t="b">
        <f>IF(R57=2,FALSE,AND(R60=1,S60))</f>
        <v>0</v>
      </c>
    </row>
    <row r="58" spans="1:19" ht="12.75" customHeight="1" thickBot="1">
      <c r="A58" s="138"/>
      <c r="B58" s="167"/>
      <c r="C58" s="131" t="str">
        <f>IF(TRIM(B59)="","",B59)</f>
        <v>(7) Florida</v>
      </c>
      <c r="D58" s="177"/>
      <c r="E58" s="152" t="s">
        <v>388</v>
      </c>
      <c r="F58" s="184"/>
      <c r="J58" s="185"/>
      <c r="K58" s="152" t="s">
        <v>397</v>
      </c>
      <c r="L58" s="179"/>
      <c r="M58" s="133" t="str">
        <f>IF(TRIM(N59)="","",N59)</f>
        <v>(7) St. Mary's</v>
      </c>
      <c r="N58" s="168"/>
      <c r="O58" s="138"/>
      <c r="Q58" s="158" t="s">
        <v>387</v>
      </c>
      <c r="R58" s="159">
        <f>L55</f>
        <v>0</v>
      </c>
      <c r="S58" s="160" t="b">
        <f>IF(R58=2,FALSE,AND(R61=1,S61))</f>
        <v>0</v>
      </c>
    </row>
    <row r="59" spans="1:19" ht="12.75" customHeight="1" thickBot="1">
      <c r="A59" s="138" t="s">
        <v>316</v>
      </c>
      <c r="B59" s="139" t="s">
        <v>388</v>
      </c>
      <c r="C59" s="169" t="str">
        <f>IF(TRIM(B61)="","",B61)</f>
        <v>(10) Virginia</v>
      </c>
      <c r="D59" s="154"/>
      <c r="E59" s="170">
        <f>IF(TRIM(E58)="",1,IF(OR(AND(E58&lt;&gt;E56,E58&lt;&gt;E57),AND(D55=2,D54=E58),AND(D63=2,D62=E58)),2,0))</f>
        <v>0</v>
      </c>
      <c r="F59" s="309"/>
      <c r="G59" s="309"/>
      <c r="H59" s="228"/>
      <c r="I59" s="309"/>
      <c r="J59" s="309"/>
      <c r="K59" s="166">
        <f>IF(TRIM(K58)="",1,IF(OR(AND(K58&lt;&gt;K56,K58&lt;&gt;K57),AND(L55=2,L54=K58),AND(L63=2,L62=K58)),2,0))</f>
        <v>0</v>
      </c>
      <c r="L59" s="144"/>
      <c r="M59" s="146" t="str">
        <f>IF(TRIM(N61)="","",N61)</f>
        <v>(10) Purdue</v>
      </c>
      <c r="N59" s="147" t="s">
        <v>389</v>
      </c>
      <c r="O59" s="138" t="s">
        <v>316</v>
      </c>
      <c r="Q59" s="180" t="s">
        <v>390</v>
      </c>
      <c r="R59" s="181">
        <f>L63</f>
        <v>0</v>
      </c>
      <c r="S59" s="182" t="b">
        <f>IF(R59=2,FALSE,AND(R61=1,S61))</f>
        <v>0</v>
      </c>
    </row>
    <row r="60" spans="1:19" ht="12.75" customHeight="1" thickBot="1">
      <c r="A60" s="138"/>
      <c r="B60" s="194"/>
      <c r="C60" s="152" t="s">
        <v>388</v>
      </c>
      <c r="D60" s="153" t="str">
        <f>IF(TRIM(C60)="","",C60)</f>
        <v>(7) Florida</v>
      </c>
      <c r="E60" s="171"/>
      <c r="F60" s="309"/>
      <c r="G60" s="309"/>
      <c r="H60" s="229"/>
      <c r="I60" s="230"/>
      <c r="J60" s="230"/>
      <c r="K60" s="172"/>
      <c r="L60" s="156" t="str">
        <f>IF(TRIM(M60)="","",M60)</f>
        <v>(10) Purdue</v>
      </c>
      <c r="M60" s="152" t="s">
        <v>393</v>
      </c>
      <c r="N60" s="191"/>
      <c r="O60" s="138"/>
      <c r="Q60" s="186" t="s">
        <v>391</v>
      </c>
      <c r="R60" s="187">
        <f>K43</f>
        <v>0</v>
      </c>
      <c r="S60" s="160" t="b">
        <f>IF(R60=2,FALSE,AND(R62=1,S62))</f>
        <v>0</v>
      </c>
    </row>
    <row r="61" spans="1:19" ht="12.75" customHeight="1" thickBot="1">
      <c r="A61" s="138" t="s">
        <v>321</v>
      </c>
      <c r="B61" s="139" t="s">
        <v>392</v>
      </c>
      <c r="C61" s="204">
        <f>IF(OR(C60="",C60=" "),1,IF(AND(C60&lt;&gt;C58,C60&lt;&gt;C59),2,0))</f>
        <v>0</v>
      </c>
      <c r="D61" s="153" t="str">
        <f>IF(TRIM(C64)="","",C64)</f>
        <v>(15) Norfolk St</v>
      </c>
      <c r="E61" s="171"/>
      <c r="F61" s="231"/>
      <c r="G61" s="230"/>
      <c r="H61" s="229"/>
      <c r="J61" s="232"/>
      <c r="K61" s="172"/>
      <c r="L61" s="165" t="str">
        <f>IF(TRIM(M64)="","",M64)</f>
        <v>(2) Kansas</v>
      </c>
      <c r="M61" s="166">
        <f>IF(TRIM(M60)="",1,IF(AND(M60&lt;&gt;M58,M60&lt;&gt;M59),2,0))</f>
        <v>0</v>
      </c>
      <c r="N61" s="147" t="s">
        <v>393</v>
      </c>
      <c r="O61" s="138" t="s">
        <v>321</v>
      </c>
      <c r="Q61" s="180" t="s">
        <v>394</v>
      </c>
      <c r="R61" s="181">
        <f>K59</f>
        <v>0</v>
      </c>
      <c r="S61" s="182" t="b">
        <f>IF(R61=2,FALSE,AND(R62=1,S62))</f>
        <v>0</v>
      </c>
    </row>
    <row r="62" spans="1:19" ht="12.75" customHeight="1" thickBot="1">
      <c r="A62" s="138"/>
      <c r="B62" s="167"/>
      <c r="C62" s="131" t="str">
        <f>IF(TRIM(B63)="","",B63)</f>
        <v>(2) Missouri</v>
      </c>
      <c r="D62" s="152" t="s">
        <v>388</v>
      </c>
      <c r="E62" s="171"/>
      <c r="F62" s="233"/>
      <c r="G62" s="232"/>
      <c r="H62" s="229"/>
      <c r="I62" s="232"/>
      <c r="J62" s="232"/>
      <c r="K62" s="172"/>
      <c r="L62" s="152" t="s">
        <v>397</v>
      </c>
      <c r="M62" s="133" t="str">
        <f>IF(TRIM(N63)="","",N63)</f>
        <v>(2) Kansas</v>
      </c>
      <c r="N62" s="168"/>
      <c r="O62" s="138"/>
      <c r="Q62" s="186" t="s">
        <v>395</v>
      </c>
      <c r="R62" s="199">
        <f>J51</f>
        <v>0</v>
      </c>
      <c r="S62" s="200" t="b">
        <f>IF(R62=2,FALSE,AND(R64=1,S64))</f>
        <v>0</v>
      </c>
    </row>
    <row r="63" spans="1:19" ht="12.75" customHeight="1" thickBot="1">
      <c r="A63" s="138" t="s">
        <v>326</v>
      </c>
      <c r="B63" s="139" t="s">
        <v>396</v>
      </c>
      <c r="C63" s="169" t="str">
        <f>IF(TRIM(B65)="","",B65)</f>
        <v>(15) Norfolk St</v>
      </c>
      <c r="D63" s="170">
        <f>IF(TRIM(D62)="",1,IF(OR(AND(D62&lt;&gt;D60,D62&lt;&gt;D61),AND(C61=2,C60=D62),AND(C65=2,C64=D62)),2,0))</f>
        <v>0</v>
      </c>
      <c r="E63" s="154"/>
      <c r="F63" s="233"/>
      <c r="G63" s="232"/>
      <c r="H63" s="229"/>
      <c r="I63" s="232"/>
      <c r="J63" s="232"/>
      <c r="K63" s="144"/>
      <c r="L63" s="166">
        <f>IF(TRIM(L62)="",1,IF(OR(AND(L62&lt;&gt;L60,L62&lt;&gt;L61),AND(M61=2,M60=L62),AND(M65=2,M64=L62)),2,0))</f>
        <v>0</v>
      </c>
      <c r="M63" s="146" t="str">
        <f>IF(TRIM(N65)="","",N65)</f>
        <v>(15) Detroit</v>
      </c>
      <c r="N63" s="147" t="s">
        <v>397</v>
      </c>
      <c r="O63" s="138" t="s">
        <v>326</v>
      </c>
      <c r="Q63" s="148" t="s">
        <v>398</v>
      </c>
      <c r="R63" s="149">
        <f>G35</f>
        <v>0</v>
      </c>
      <c r="S63" s="150" t="b">
        <f>IF(R63=2,FALSE,AND(R65=1,S65))</f>
        <v>0</v>
      </c>
    </row>
    <row r="64" spans="1:19" ht="12.75" customHeight="1" thickBot="1">
      <c r="A64" s="138"/>
      <c r="B64" s="194"/>
      <c r="C64" s="152" t="s">
        <v>400</v>
      </c>
      <c r="D64" s="171"/>
      <c r="E64" s="154"/>
      <c r="F64" s="233"/>
      <c r="G64" s="232"/>
      <c r="H64" s="229"/>
      <c r="I64" s="232"/>
      <c r="J64" s="232"/>
      <c r="K64" s="144"/>
      <c r="L64" s="172"/>
      <c r="M64" s="152" t="s">
        <v>397</v>
      </c>
      <c r="N64" s="191"/>
      <c r="O64" s="138"/>
      <c r="Q64" s="180" t="s">
        <v>399</v>
      </c>
      <c r="R64" s="181">
        <f>I35</f>
        <v>0</v>
      </c>
      <c r="S64" s="182" t="b">
        <f>IF(R64=2,FALSE,AND(R65=1,S65))</f>
        <v>0</v>
      </c>
    </row>
    <row r="65" spans="1:19" ht="12.75" customHeight="1" thickBot="1">
      <c r="A65" s="138" t="s">
        <v>331</v>
      </c>
      <c r="B65" s="139" t="s">
        <v>400</v>
      </c>
      <c r="C65" s="176">
        <f>IF(TRIM(C64)="",1,IF(AND(C64&lt;&gt;C62,C64&lt;&gt;C63),2,0))</f>
        <v>0</v>
      </c>
      <c r="D65" s="141"/>
      <c r="E65" s="141"/>
      <c r="F65" s="233"/>
      <c r="G65" s="232"/>
      <c r="H65" s="229"/>
      <c r="I65" s="232"/>
      <c r="J65" s="232"/>
      <c r="K65" s="145"/>
      <c r="L65" s="145"/>
      <c r="M65" s="166">
        <f>IF(TRIM(M64)="",1,IF(AND(M64&lt;&gt;M62,M64&lt;&gt;M63),2,0))</f>
        <v>0</v>
      </c>
      <c r="N65" s="147" t="s">
        <v>401</v>
      </c>
      <c r="O65" s="138" t="s">
        <v>331</v>
      </c>
      <c r="Q65" s="198" t="s">
        <v>402</v>
      </c>
      <c r="R65" s="199">
        <f>H37</f>
        <v>0</v>
      </c>
      <c r="S65" s="200" t="b">
        <f>IF(R65=2,FALSE,NOT(OR(AND(R63&lt;&gt;1,R64&lt;&gt;1),SUM(R62,R47,R32,R17)=0)))</f>
        <v>0</v>
      </c>
    </row>
    <row r="66" spans="2:19" ht="12.75" customHeight="1" thickBot="1">
      <c r="B66" s="228"/>
      <c r="C66" s="229"/>
      <c r="F66" s="233"/>
      <c r="G66" s="232"/>
      <c r="H66" s="229"/>
      <c r="I66" s="232"/>
      <c r="J66" s="232"/>
      <c r="M66" s="234"/>
      <c r="N66" s="235"/>
      <c r="Q66" s="198" t="s">
        <v>403</v>
      </c>
      <c r="R66" s="199">
        <f>H45</f>
        <v>0</v>
      </c>
      <c r="S66" s="236" t="b">
        <f>OR(AND((COUNTIF(R3:R65,0)=63),H45=0,H4=0,G11=0,I11=0),COUNTIF(R3:R65,1)=63)</f>
        <v>1</v>
      </c>
    </row>
    <row r="67" spans="1:18" s="239" customFormat="1" ht="12.75" customHeight="1">
      <c r="A67" s="237"/>
      <c r="B67" s="228"/>
      <c r="C67" s="238"/>
      <c r="D67" s="238"/>
      <c r="E67" s="238"/>
      <c r="F67" s="232"/>
      <c r="G67" s="232"/>
      <c r="I67" s="232"/>
      <c r="J67" s="232"/>
      <c r="K67" s="240"/>
      <c r="L67" s="240"/>
      <c r="M67" s="240"/>
      <c r="N67" s="235"/>
      <c r="O67" s="237"/>
      <c r="R67" s="241"/>
    </row>
    <row r="68" spans="3:13" ht="12.75" customHeight="1">
      <c r="C68" s="124"/>
      <c r="F68" s="242"/>
      <c r="G68" s="232"/>
      <c r="M68" s="126"/>
    </row>
  </sheetData>
  <sheetProtection/>
  <mergeCells count="9">
    <mergeCell ref="F59:G59"/>
    <mergeCell ref="I59:J59"/>
    <mergeCell ref="F60:G60"/>
    <mergeCell ref="G2:J2"/>
    <mergeCell ref="G3:J3"/>
    <mergeCell ref="G4:J4"/>
    <mergeCell ref="G5:I5"/>
    <mergeCell ref="G6:I6"/>
    <mergeCell ref="G7:I7"/>
  </mergeCells>
  <conditionalFormatting sqref="M4">
    <cfRule type="expression" priority="224" dxfId="235" stopIfTrue="1">
      <formula>IF(OR(M5&lt;=0,S3),TRUE,FALSE)</formula>
    </cfRule>
  </conditionalFormatting>
  <conditionalFormatting sqref="M8">
    <cfRule type="expression" priority="223" dxfId="236" stopIfTrue="1">
      <formula>IF(OR($S$4,M9&lt;=0),TRUE,FALSE)</formula>
    </cfRule>
  </conditionalFormatting>
  <conditionalFormatting sqref="M12">
    <cfRule type="expression" priority="222" dxfId="235" stopIfTrue="1">
      <formula>IF(OR($S$5,M13&lt;=0),TRUE,FALSE)</formula>
    </cfRule>
  </conditionalFormatting>
  <conditionalFormatting sqref="M16">
    <cfRule type="expression" priority="221" dxfId="236" stopIfTrue="1">
      <formula>IF(OR($S$6,M17&lt;=0),TRUE,FALSE)</formula>
    </cfRule>
  </conditionalFormatting>
  <conditionalFormatting sqref="M20">
    <cfRule type="expression" priority="220" dxfId="235" stopIfTrue="1">
      <formula>IF(OR($S$7,M21&lt;=0),TRUE,FALSE)</formula>
    </cfRule>
  </conditionalFormatting>
  <conditionalFormatting sqref="M24">
    <cfRule type="expression" priority="219" dxfId="236" stopIfTrue="1">
      <formula>IF(OR($S$8,M25&lt;=0),TRUE,FALSE)</formula>
    </cfRule>
  </conditionalFormatting>
  <conditionalFormatting sqref="M28">
    <cfRule type="expression" priority="218" dxfId="235" stopIfTrue="1">
      <formula>IF(OR($S$9,M29&lt;=0),TRUE,FALSE)</formula>
    </cfRule>
  </conditionalFormatting>
  <conditionalFormatting sqref="M32">
    <cfRule type="expression" priority="217" dxfId="236" stopIfTrue="1">
      <formula>IF(OR($S$10,M33&lt;=0),TRUE,FALSE)</formula>
    </cfRule>
  </conditionalFormatting>
  <conditionalFormatting sqref="L6">
    <cfRule type="expression" priority="216" dxfId="235" stopIfTrue="1">
      <formula>IF(OR($S$11,L7&lt;=0),TRUE,FALSE)</formula>
    </cfRule>
  </conditionalFormatting>
  <conditionalFormatting sqref="L14">
    <cfRule type="expression" priority="215" dxfId="236" stopIfTrue="1">
      <formula>IF(OR($S$12,L15&lt;=0),TRUE,FALSE)</formula>
    </cfRule>
  </conditionalFormatting>
  <conditionalFormatting sqref="L22">
    <cfRule type="expression" priority="214" dxfId="235" stopIfTrue="1">
      <formula>IF(OR($S$13,L23&lt;=0),TRUE,FALSE)</formula>
    </cfRule>
  </conditionalFormatting>
  <conditionalFormatting sqref="L30">
    <cfRule type="expression" priority="213" dxfId="236" stopIfTrue="1">
      <formula>IF(OR($S$14,L31&lt;=0),TRUE,FALSE)</formula>
    </cfRule>
  </conditionalFormatting>
  <conditionalFormatting sqref="K10">
    <cfRule type="expression" priority="212" dxfId="235" stopIfTrue="1">
      <formula>IF(OR($S$15,K11&lt;=0),TRUE,FALSE)</formula>
    </cfRule>
  </conditionalFormatting>
  <conditionalFormatting sqref="K26">
    <cfRule type="expression" priority="211" dxfId="236" stopIfTrue="1">
      <formula>IF(OR($S$16,K27&lt;=0),TRUE,FALSE)</formula>
    </cfRule>
  </conditionalFormatting>
  <conditionalFormatting sqref="J18">
    <cfRule type="expression" priority="210" dxfId="235" stopIfTrue="1">
      <formula>IF(OR($S$17,J19&lt;=0),TRUE,FALSE)</formula>
    </cfRule>
  </conditionalFormatting>
  <conditionalFormatting sqref="M36">
    <cfRule type="expression" priority="209" dxfId="235" stopIfTrue="1">
      <formula>IF(OR($S$48,M37&lt;=0),TRUE,FALSE)</formula>
    </cfRule>
  </conditionalFormatting>
  <conditionalFormatting sqref="M40">
    <cfRule type="expression" priority="208" dxfId="236" stopIfTrue="1">
      <formula>IF(OR($S$49,M41&lt;=0),TRUE,FALSE)</formula>
    </cfRule>
  </conditionalFormatting>
  <conditionalFormatting sqref="M44">
    <cfRule type="expression" priority="207" dxfId="235" stopIfTrue="1">
      <formula>IF(OR($S$50,M45&lt;=0),TRUE,FALSE)</formula>
    </cfRule>
  </conditionalFormatting>
  <conditionalFormatting sqref="M48">
    <cfRule type="expression" priority="206" dxfId="236" stopIfTrue="1">
      <formula>IF(OR($S$51,M49&lt;=0),TRUE,FALSE)</formula>
    </cfRule>
  </conditionalFormatting>
  <conditionalFormatting sqref="M52">
    <cfRule type="expression" priority="205" dxfId="235" stopIfTrue="1">
      <formula>IF(OR($S$52,M53&lt;=0),TRUE,FALSE)</formula>
    </cfRule>
  </conditionalFormatting>
  <conditionalFormatting sqref="M56">
    <cfRule type="expression" priority="204" dxfId="236" stopIfTrue="1">
      <formula>IF(OR($S$53,M57&lt;=0),TRUE,FALSE)</formula>
    </cfRule>
  </conditionalFormatting>
  <conditionalFormatting sqref="M60">
    <cfRule type="expression" priority="203" dxfId="235" stopIfTrue="1">
      <formula>IF(OR($S$54,M61&lt;=0),TRUE,FALSE)</formula>
    </cfRule>
  </conditionalFormatting>
  <conditionalFormatting sqref="M64">
    <cfRule type="expression" priority="202" dxfId="236" stopIfTrue="1">
      <formula>IF(OR($S$55,M65&lt;=0),TRUE,FALSE)</formula>
    </cfRule>
  </conditionalFormatting>
  <conditionalFormatting sqref="L38">
    <cfRule type="expression" priority="201" dxfId="235" stopIfTrue="1">
      <formula>IF(OR($S$56,L39&lt;=0),TRUE,FALSE)</formula>
    </cfRule>
  </conditionalFormatting>
  <conditionalFormatting sqref="L46">
    <cfRule type="expression" priority="200" dxfId="236" stopIfTrue="1">
      <formula>IF(OR($S$57,L47&lt;=0),TRUE,FALSE)</formula>
    </cfRule>
  </conditionalFormatting>
  <conditionalFormatting sqref="L54">
    <cfRule type="expression" priority="199" dxfId="235" stopIfTrue="1">
      <formula>IF(OR($S$58,L55&lt;=0),TRUE,FALSE)</formula>
    </cfRule>
  </conditionalFormatting>
  <conditionalFormatting sqref="L62">
    <cfRule type="expression" priority="198" dxfId="236" stopIfTrue="1">
      <formula>IF(OR($S$59,L63&lt;=0),TRUE,FALSE)</formula>
    </cfRule>
  </conditionalFormatting>
  <conditionalFormatting sqref="K42">
    <cfRule type="expression" priority="197" dxfId="235" stopIfTrue="1">
      <formula>IF(OR($S$60,K43&lt;=0),TRUE,FALSE)</formula>
    </cfRule>
  </conditionalFormatting>
  <conditionalFormatting sqref="K58">
    <cfRule type="expression" priority="196" dxfId="236" stopIfTrue="1">
      <formula>IF(OR($S$61,K59&lt;=0),TRUE,FALSE)</formula>
    </cfRule>
  </conditionalFormatting>
  <conditionalFormatting sqref="J50">
    <cfRule type="expression" priority="195" dxfId="236" stopIfTrue="1">
      <formula>IF(OR($S$62,J51&lt;=0),TRUE,FALSE)</formula>
    </cfRule>
  </conditionalFormatting>
  <conditionalFormatting sqref="C4">
    <cfRule type="expression" priority="194" dxfId="237" stopIfTrue="1">
      <formula>IF(OR($S$18,C5&lt;=0),TRUE,FALSE)</formula>
    </cfRule>
  </conditionalFormatting>
  <conditionalFormatting sqref="C8">
    <cfRule type="expression" priority="193" dxfId="236" stopIfTrue="1">
      <formula>IF(OR($S$19,C9&lt;=0),TRUE,FALSE)</formula>
    </cfRule>
  </conditionalFormatting>
  <conditionalFormatting sqref="C12">
    <cfRule type="expression" priority="192" dxfId="237" stopIfTrue="1">
      <formula>IF(OR($S$20,C13&lt;=0),TRUE,FALSE)</formula>
    </cfRule>
  </conditionalFormatting>
  <conditionalFormatting sqref="C16">
    <cfRule type="expression" priority="191" dxfId="236" stopIfTrue="1">
      <formula>IF(OR($S$21,C17&lt;=0),TRUE,FALSE)</formula>
    </cfRule>
  </conditionalFormatting>
  <conditionalFormatting sqref="C20">
    <cfRule type="expression" priority="190" dxfId="237" stopIfTrue="1">
      <formula>IF(OR($S$22,C21&lt;=0),TRUE,FALSE)</formula>
    </cfRule>
  </conditionalFormatting>
  <conditionalFormatting sqref="C24">
    <cfRule type="expression" priority="189" dxfId="236" stopIfTrue="1">
      <formula>IF(OR($S$23,C25&lt;=0),TRUE,FALSE)</formula>
    </cfRule>
  </conditionalFormatting>
  <conditionalFormatting sqref="C28">
    <cfRule type="expression" priority="188" dxfId="237" stopIfTrue="1">
      <formula>IF(OR($S$24,C29&lt;=0),TRUE,FALSE)</formula>
    </cfRule>
  </conditionalFormatting>
  <conditionalFormatting sqref="C32">
    <cfRule type="expression" priority="187" dxfId="236" stopIfTrue="1">
      <formula>IF(OR($S$25,C33&lt;=0),TRUE,FALSE)</formula>
    </cfRule>
  </conditionalFormatting>
  <conditionalFormatting sqref="D6">
    <cfRule type="expression" priority="186" dxfId="237" stopIfTrue="1">
      <formula>IF(OR($S$26,D7&lt;=0),TRUE,FALSE)</formula>
    </cfRule>
  </conditionalFormatting>
  <conditionalFormatting sqref="D14">
    <cfRule type="expression" priority="185" dxfId="236" stopIfTrue="1">
      <formula>IF(OR($S$27,D15&lt;=0),TRUE,FALSE)</formula>
    </cfRule>
  </conditionalFormatting>
  <conditionalFormatting sqref="D22">
    <cfRule type="expression" priority="184" dxfId="237" stopIfTrue="1">
      <formula>IF(OR($S$28,D23&lt;=0),TRUE,FALSE)</formula>
    </cfRule>
  </conditionalFormatting>
  <conditionalFormatting sqref="D30">
    <cfRule type="expression" priority="183" dxfId="236" stopIfTrue="1">
      <formula>IF(OR($S$29,D31&lt;=0),TRUE,FALSE)</formula>
    </cfRule>
  </conditionalFormatting>
  <conditionalFormatting sqref="E10">
    <cfRule type="expression" priority="182" dxfId="237" stopIfTrue="1">
      <formula>IF(OR($S$30,E11&lt;=0),TRUE,FALSE)</formula>
    </cfRule>
  </conditionalFormatting>
  <conditionalFormatting sqref="E26">
    <cfRule type="expression" priority="181" dxfId="236" stopIfTrue="1">
      <formula>IF(OR($S$31,E27&lt;=0),TRUE,FALSE)</formula>
    </cfRule>
  </conditionalFormatting>
  <conditionalFormatting sqref="F18">
    <cfRule type="expression" priority="180" dxfId="237" stopIfTrue="1">
      <formula>IF(OR($S$32,F19&lt;=0),TRUE,FALSE)</formula>
    </cfRule>
  </conditionalFormatting>
  <conditionalFormatting sqref="C36">
    <cfRule type="expression" priority="179" dxfId="237" stopIfTrue="1">
      <formula>IF(OR($S$33,C37&lt;=0),TRUE,FALSE)</formula>
    </cfRule>
  </conditionalFormatting>
  <conditionalFormatting sqref="C40">
    <cfRule type="expression" priority="178" dxfId="236" stopIfTrue="1">
      <formula>IF(OR($S$34,C41&lt;=0),TRUE,FALSE)</formula>
    </cfRule>
  </conditionalFormatting>
  <conditionalFormatting sqref="C64">
    <cfRule type="expression" priority="177" dxfId="236" stopIfTrue="1">
      <formula>IF(OR($S$40,C65&lt;=0),TRUE,FALSE)</formula>
    </cfRule>
  </conditionalFormatting>
  <conditionalFormatting sqref="C60">
    <cfRule type="expression" priority="176" dxfId="237" stopIfTrue="1">
      <formula>IF(OR($S$39,C61&lt;=0),TRUE,FALSE)</formula>
    </cfRule>
  </conditionalFormatting>
  <conditionalFormatting sqref="C56">
    <cfRule type="expression" priority="175" dxfId="236" stopIfTrue="1">
      <formula>IF(OR($S$38,C57&lt;=0),TRUE,FALSE)</formula>
    </cfRule>
  </conditionalFormatting>
  <conditionalFormatting sqref="C52">
    <cfRule type="expression" priority="174" dxfId="237" stopIfTrue="1">
      <formula>IF(OR($S$37,C53&lt;=0),TRUE,FALSE)</formula>
    </cfRule>
  </conditionalFormatting>
  <conditionalFormatting sqref="C44">
    <cfRule type="expression" priority="173" dxfId="237" stopIfTrue="1">
      <formula>IF(OR($S$35,C45&lt;=0),TRUE,FALSE)</formula>
    </cfRule>
  </conditionalFormatting>
  <conditionalFormatting sqref="C48">
    <cfRule type="expression" priority="172" dxfId="236" stopIfTrue="1">
      <formula>IF(OR($S$36,C49&lt;=0),TRUE,FALSE)</formula>
    </cfRule>
  </conditionalFormatting>
  <conditionalFormatting sqref="D38">
    <cfRule type="expression" priority="171" dxfId="237" stopIfTrue="1">
      <formula>IF(OR($S$41,D39&lt;=0),TRUE,FALSE)</formula>
    </cfRule>
  </conditionalFormatting>
  <conditionalFormatting sqref="D46">
    <cfRule type="expression" priority="170" dxfId="236" stopIfTrue="1">
      <formula>IF(OR($S$42,D47&lt;=0),TRUE,FALSE)</formula>
    </cfRule>
  </conditionalFormatting>
  <conditionalFormatting sqref="D54">
    <cfRule type="expression" priority="169" dxfId="237" stopIfTrue="1">
      <formula>IF(OR($S$43,D55&lt;=0),TRUE,FALSE)</formula>
    </cfRule>
  </conditionalFormatting>
  <conditionalFormatting sqref="D62">
    <cfRule type="expression" priority="168" dxfId="236" stopIfTrue="1">
      <formula>IF(OR($S$44,D63&lt;=0),TRUE,FALSE)</formula>
    </cfRule>
  </conditionalFormatting>
  <conditionalFormatting sqref="E58">
    <cfRule type="expression" priority="167" dxfId="236" stopIfTrue="1">
      <formula>IF(OR($S$46,E59&lt;=0),TRUE,FALSE)</formula>
    </cfRule>
  </conditionalFormatting>
  <conditionalFormatting sqref="E42">
    <cfRule type="expression" priority="166" dxfId="237" stopIfTrue="1">
      <formula>IF(OR($S$45,E43&lt;=0),TRUE,FALSE)</formula>
    </cfRule>
  </conditionalFormatting>
  <conditionalFormatting sqref="F50">
    <cfRule type="expression" priority="165" dxfId="236" stopIfTrue="1">
      <formula>IF(OR($S$47,F51&lt;=0),TRUE,FALSE)</formula>
    </cfRule>
  </conditionalFormatting>
  <conditionalFormatting sqref="I34">
    <cfRule type="expression" priority="164" dxfId="235" stopIfTrue="1">
      <formula>IF(OR($S$64,I35&lt;=0),TRUE,FALSE)</formula>
    </cfRule>
  </conditionalFormatting>
  <conditionalFormatting sqref="G34">
    <cfRule type="expression" priority="163" dxfId="237" stopIfTrue="1">
      <formula>IF(OR($S$63,G35&lt;=0),TRUE,FALSE)</formula>
    </cfRule>
  </conditionalFormatting>
  <conditionalFormatting sqref="M5">
    <cfRule type="expression" priority="162" dxfId="0" stopIfTrue="1">
      <formula>S3</formula>
    </cfRule>
  </conditionalFormatting>
  <conditionalFormatting sqref="M9">
    <cfRule type="expression" priority="161" dxfId="0" stopIfTrue="1">
      <formula>S4</formula>
    </cfRule>
  </conditionalFormatting>
  <conditionalFormatting sqref="M13">
    <cfRule type="expression" priority="160" dxfId="0" stopIfTrue="1">
      <formula>S5</formula>
    </cfRule>
  </conditionalFormatting>
  <conditionalFormatting sqref="M17">
    <cfRule type="expression" priority="159" dxfId="0" stopIfTrue="1">
      <formula>S6</formula>
    </cfRule>
  </conditionalFormatting>
  <conditionalFormatting sqref="M21">
    <cfRule type="expression" priority="158" dxfId="0" stopIfTrue="1">
      <formula>S7</formula>
    </cfRule>
  </conditionalFormatting>
  <conditionalFormatting sqref="M25">
    <cfRule type="expression" priority="157" dxfId="0" stopIfTrue="1">
      <formula>S8</formula>
    </cfRule>
  </conditionalFormatting>
  <conditionalFormatting sqref="M29">
    <cfRule type="expression" priority="156" dxfId="0" stopIfTrue="1">
      <formula>S9</formula>
    </cfRule>
  </conditionalFormatting>
  <conditionalFormatting sqref="M33">
    <cfRule type="expression" priority="155" dxfId="0" stopIfTrue="1">
      <formula>S10</formula>
    </cfRule>
  </conditionalFormatting>
  <conditionalFormatting sqref="L7">
    <cfRule type="expression" priority="154" dxfId="0" stopIfTrue="1">
      <formula>S11</formula>
    </cfRule>
  </conditionalFormatting>
  <conditionalFormatting sqref="L15">
    <cfRule type="expression" priority="153" dxfId="0" stopIfTrue="1">
      <formula>S12</formula>
    </cfRule>
  </conditionalFormatting>
  <conditionalFormatting sqref="L23">
    <cfRule type="expression" priority="152" dxfId="0" stopIfTrue="1">
      <formula>S13</formula>
    </cfRule>
  </conditionalFormatting>
  <conditionalFormatting sqref="L31">
    <cfRule type="expression" priority="151" dxfId="0" stopIfTrue="1">
      <formula>S14</formula>
    </cfRule>
  </conditionalFormatting>
  <conditionalFormatting sqref="K11">
    <cfRule type="expression" priority="150" dxfId="0" stopIfTrue="1">
      <formula>S15</formula>
    </cfRule>
  </conditionalFormatting>
  <conditionalFormatting sqref="K27">
    <cfRule type="expression" priority="149" dxfId="0" stopIfTrue="1">
      <formula>S16</formula>
    </cfRule>
  </conditionalFormatting>
  <conditionalFormatting sqref="J19">
    <cfRule type="expression" priority="148" dxfId="0" stopIfTrue="1">
      <formula>S17</formula>
    </cfRule>
  </conditionalFormatting>
  <conditionalFormatting sqref="C5">
    <cfRule type="expression" priority="147" dxfId="0" stopIfTrue="1">
      <formula>S18</formula>
    </cfRule>
  </conditionalFormatting>
  <conditionalFormatting sqref="C9">
    <cfRule type="expression" priority="146" dxfId="0" stopIfTrue="1">
      <formula>S19</formula>
    </cfRule>
  </conditionalFormatting>
  <conditionalFormatting sqref="C13">
    <cfRule type="expression" priority="145" dxfId="0" stopIfTrue="1">
      <formula>S20</formula>
    </cfRule>
  </conditionalFormatting>
  <conditionalFormatting sqref="C17">
    <cfRule type="expression" priority="144" dxfId="0" stopIfTrue="1">
      <formula>S21</formula>
    </cfRule>
  </conditionalFormatting>
  <conditionalFormatting sqref="C21">
    <cfRule type="expression" priority="143" dxfId="0" stopIfTrue="1">
      <formula>S22</formula>
    </cfRule>
  </conditionalFormatting>
  <conditionalFormatting sqref="C25">
    <cfRule type="expression" priority="142" dxfId="0" stopIfTrue="1">
      <formula>S23</formula>
    </cfRule>
  </conditionalFormatting>
  <conditionalFormatting sqref="C29">
    <cfRule type="expression" priority="141" dxfId="0" stopIfTrue="1">
      <formula>S24</formula>
    </cfRule>
  </conditionalFormatting>
  <conditionalFormatting sqref="C33">
    <cfRule type="expression" priority="140" dxfId="0" stopIfTrue="1">
      <formula>S25</formula>
    </cfRule>
  </conditionalFormatting>
  <conditionalFormatting sqref="D7">
    <cfRule type="expression" priority="139" dxfId="0" stopIfTrue="1">
      <formula>S26</formula>
    </cfRule>
  </conditionalFormatting>
  <conditionalFormatting sqref="D15">
    <cfRule type="expression" priority="138" dxfId="0" stopIfTrue="1">
      <formula>S27</formula>
    </cfRule>
  </conditionalFormatting>
  <conditionalFormatting sqref="D23">
    <cfRule type="expression" priority="137" dxfId="0" stopIfTrue="1">
      <formula>S28</formula>
    </cfRule>
  </conditionalFormatting>
  <conditionalFormatting sqref="D31">
    <cfRule type="expression" priority="136" dxfId="0" stopIfTrue="1">
      <formula>S29</formula>
    </cfRule>
  </conditionalFormatting>
  <conditionalFormatting sqref="E11">
    <cfRule type="expression" priority="135" dxfId="0" stopIfTrue="1">
      <formula>S30</formula>
    </cfRule>
  </conditionalFormatting>
  <conditionalFormatting sqref="E27">
    <cfRule type="expression" priority="134" dxfId="0" stopIfTrue="1">
      <formula>S31</formula>
    </cfRule>
  </conditionalFormatting>
  <conditionalFormatting sqref="F19">
    <cfRule type="expression" priority="133" dxfId="0" stopIfTrue="1">
      <formula>S32</formula>
    </cfRule>
  </conditionalFormatting>
  <conditionalFormatting sqref="H37">
    <cfRule type="expression" priority="132" dxfId="0" stopIfTrue="1">
      <formula>$S$65</formula>
    </cfRule>
  </conditionalFormatting>
  <conditionalFormatting sqref="H14">
    <cfRule type="cellIs" priority="131" dxfId="130" operator="equal" stopIfTrue="1">
      <formula>"Your bracket is complete."</formula>
    </cfRule>
  </conditionalFormatting>
  <conditionalFormatting sqref="H19:H23">
    <cfRule type="expression" priority="129" dxfId="93" stopIfTrue="1">
      <formula>ISNUMBER(FIND("Invalid",H19))</formula>
    </cfRule>
    <cfRule type="expression" priority="130" dxfId="128" stopIfTrue="1">
      <formula>ISNUMBER(FIND("Incomplete",H19))</formula>
    </cfRule>
  </conditionalFormatting>
  <conditionalFormatting sqref="C37">
    <cfRule type="expression" priority="128" dxfId="0" stopIfTrue="1">
      <formula>$S$33</formula>
    </cfRule>
  </conditionalFormatting>
  <conditionalFormatting sqref="C41">
    <cfRule type="expression" priority="127" dxfId="0" stopIfTrue="1">
      <formula>$S$34</formula>
    </cfRule>
  </conditionalFormatting>
  <conditionalFormatting sqref="C45">
    <cfRule type="expression" priority="126" dxfId="0" stopIfTrue="1">
      <formula>$S$35</formula>
    </cfRule>
  </conditionalFormatting>
  <conditionalFormatting sqref="C49">
    <cfRule type="expression" priority="125" dxfId="0" stopIfTrue="1">
      <formula>$S$36</formula>
    </cfRule>
  </conditionalFormatting>
  <conditionalFormatting sqref="C53">
    <cfRule type="expression" priority="124" dxfId="0" stopIfTrue="1">
      <formula>$S$37</formula>
    </cfRule>
  </conditionalFormatting>
  <conditionalFormatting sqref="C57">
    <cfRule type="expression" priority="123" dxfId="0" stopIfTrue="1">
      <formula>$S$38</formula>
    </cfRule>
  </conditionalFormatting>
  <conditionalFormatting sqref="C61">
    <cfRule type="expression" priority="122" dxfId="0" stopIfTrue="1">
      <formula>$S$39</formula>
    </cfRule>
  </conditionalFormatting>
  <conditionalFormatting sqref="C65">
    <cfRule type="expression" priority="121" dxfId="0" stopIfTrue="1">
      <formula>$S$40</formula>
    </cfRule>
  </conditionalFormatting>
  <conditionalFormatting sqref="D39">
    <cfRule type="expression" priority="120" dxfId="0" stopIfTrue="1">
      <formula>$S$41</formula>
    </cfRule>
  </conditionalFormatting>
  <conditionalFormatting sqref="D47">
    <cfRule type="expression" priority="119" dxfId="0" stopIfTrue="1">
      <formula>$S$42</formula>
    </cfRule>
  </conditionalFormatting>
  <conditionalFormatting sqref="D55">
    <cfRule type="expression" priority="118" dxfId="0" stopIfTrue="1">
      <formula>$S$43</formula>
    </cfRule>
  </conditionalFormatting>
  <conditionalFormatting sqref="D63">
    <cfRule type="expression" priority="117" dxfId="0" stopIfTrue="1">
      <formula>$S$44</formula>
    </cfRule>
  </conditionalFormatting>
  <conditionalFormatting sqref="E43">
    <cfRule type="expression" priority="116" dxfId="0" stopIfTrue="1">
      <formula>$S$45</formula>
    </cfRule>
  </conditionalFormatting>
  <conditionalFormatting sqref="E59">
    <cfRule type="expression" priority="115" dxfId="0" stopIfTrue="1">
      <formula>$S$46</formula>
    </cfRule>
  </conditionalFormatting>
  <conditionalFormatting sqref="F51">
    <cfRule type="expression" priority="114" dxfId="0" stopIfTrue="1">
      <formula>$S$47</formula>
    </cfRule>
  </conditionalFormatting>
  <conditionalFormatting sqref="M37">
    <cfRule type="expression" priority="113" dxfId="0" stopIfTrue="1">
      <formula>$S$48</formula>
    </cfRule>
  </conditionalFormatting>
  <conditionalFormatting sqref="M41">
    <cfRule type="expression" priority="112" dxfId="0" stopIfTrue="1">
      <formula>$S$49</formula>
    </cfRule>
  </conditionalFormatting>
  <conditionalFormatting sqref="M45">
    <cfRule type="expression" priority="111" dxfId="0" stopIfTrue="1">
      <formula>$S$50</formula>
    </cfRule>
  </conditionalFormatting>
  <conditionalFormatting sqref="M49">
    <cfRule type="expression" priority="110" dxfId="0" stopIfTrue="1">
      <formula>$S$51</formula>
    </cfRule>
  </conditionalFormatting>
  <conditionalFormatting sqref="M53">
    <cfRule type="expression" priority="109" dxfId="0" stopIfTrue="1">
      <formula>$S$52</formula>
    </cfRule>
  </conditionalFormatting>
  <conditionalFormatting sqref="M57">
    <cfRule type="expression" priority="108" dxfId="0" stopIfTrue="1">
      <formula>$S$53</formula>
    </cfRule>
  </conditionalFormatting>
  <conditionalFormatting sqref="M61">
    <cfRule type="expression" priority="107" dxfId="0" stopIfTrue="1">
      <formula>$S$54</formula>
    </cfRule>
  </conditionalFormatting>
  <conditionalFormatting sqref="M65">
    <cfRule type="expression" priority="106" dxfId="0" stopIfTrue="1">
      <formula>$S$55</formula>
    </cfRule>
  </conditionalFormatting>
  <conditionalFormatting sqref="L39">
    <cfRule type="expression" priority="105" dxfId="0" stopIfTrue="1">
      <formula>$S$56</formula>
    </cfRule>
  </conditionalFormatting>
  <conditionalFormatting sqref="L47">
    <cfRule type="expression" priority="104" dxfId="0" stopIfTrue="1">
      <formula>$S$57</formula>
    </cfRule>
  </conditionalFormatting>
  <conditionalFormatting sqref="L55">
    <cfRule type="expression" priority="103" dxfId="0" stopIfTrue="1">
      <formula>$S$58</formula>
    </cfRule>
  </conditionalFormatting>
  <conditionalFormatting sqref="L63">
    <cfRule type="expression" priority="102" dxfId="0" stopIfTrue="1">
      <formula>$S$59</formula>
    </cfRule>
  </conditionalFormatting>
  <conditionalFormatting sqref="K43">
    <cfRule type="expression" priority="101" dxfId="0" stopIfTrue="1">
      <formula>$S$60</formula>
    </cfRule>
  </conditionalFormatting>
  <conditionalFormatting sqref="K59">
    <cfRule type="expression" priority="100" dxfId="0" stopIfTrue="1">
      <formula>$S$61</formula>
    </cfRule>
  </conditionalFormatting>
  <conditionalFormatting sqref="J51">
    <cfRule type="expression" priority="99" dxfId="0" stopIfTrue="1">
      <formula>$S$62</formula>
    </cfRule>
  </conditionalFormatting>
  <conditionalFormatting sqref="G35">
    <cfRule type="expression" priority="98" dxfId="0" stopIfTrue="1">
      <formula>$S$63</formula>
    </cfRule>
  </conditionalFormatting>
  <conditionalFormatting sqref="I35">
    <cfRule type="expression" priority="97" dxfId="0" stopIfTrue="1">
      <formula>$S$64</formula>
    </cfRule>
  </conditionalFormatting>
  <conditionalFormatting sqref="H38">
    <cfRule type="expression" priority="96" dxfId="238" stopIfTrue="1">
      <formula>IF(OR($S$65,$H$37&lt;=0),TRUE,FALSE)</formula>
    </cfRule>
  </conditionalFormatting>
  <conditionalFormatting sqref="H39">
    <cfRule type="expression" priority="95" dxfId="93" stopIfTrue="1">
      <formula>IF(AND(NOT($S$65),$H$37&gt;0),TRUE,FALSE)</formula>
    </cfRule>
  </conditionalFormatting>
  <conditionalFormatting sqref="H42:H44">
    <cfRule type="expression" priority="94" dxfId="93" stopIfTrue="1">
      <formula>IF(AND(NOT($S$66),$H$45&gt;0),TRUE,FALSE)</formula>
    </cfRule>
  </conditionalFormatting>
  <conditionalFormatting sqref="H45">
    <cfRule type="expression" priority="93" dxfId="0" stopIfTrue="1">
      <formula>$S$66</formula>
    </cfRule>
  </conditionalFormatting>
  <conditionalFormatting sqref="M4">
    <cfRule type="expression" priority="92" dxfId="235" stopIfTrue="1">
      <formula>IF(OR(M5&lt;=0,S3),TRUE,FALSE)</formula>
    </cfRule>
  </conditionalFormatting>
  <conditionalFormatting sqref="M8">
    <cfRule type="expression" priority="91" dxfId="236" stopIfTrue="1">
      <formula>IF(OR($S$4,M9&lt;=0),TRUE,FALSE)</formula>
    </cfRule>
  </conditionalFormatting>
  <conditionalFormatting sqref="M12">
    <cfRule type="expression" priority="90" dxfId="235" stopIfTrue="1">
      <formula>IF(OR($S$5,M13&lt;=0),TRUE,FALSE)</formula>
    </cfRule>
  </conditionalFormatting>
  <conditionalFormatting sqref="M16">
    <cfRule type="expression" priority="89" dxfId="236" stopIfTrue="1">
      <formula>IF(OR($S$6,M17&lt;=0),TRUE,FALSE)</formula>
    </cfRule>
  </conditionalFormatting>
  <conditionalFormatting sqref="M20">
    <cfRule type="expression" priority="88" dxfId="235" stopIfTrue="1">
      <formula>IF(OR($S$7,M21&lt;=0),TRUE,FALSE)</formula>
    </cfRule>
  </conditionalFormatting>
  <conditionalFormatting sqref="M24">
    <cfRule type="expression" priority="87" dxfId="236" stopIfTrue="1">
      <formula>IF(OR($S$8,M25&lt;=0),TRUE,FALSE)</formula>
    </cfRule>
  </conditionalFormatting>
  <conditionalFormatting sqref="M28">
    <cfRule type="expression" priority="86" dxfId="235" stopIfTrue="1">
      <formula>IF(OR($S$9,M29&lt;=0),TRUE,FALSE)</formula>
    </cfRule>
  </conditionalFormatting>
  <conditionalFormatting sqref="M32">
    <cfRule type="expression" priority="85" dxfId="236" stopIfTrue="1">
      <formula>IF(OR($S$10,M33&lt;=0),TRUE,FALSE)</formula>
    </cfRule>
  </conditionalFormatting>
  <conditionalFormatting sqref="L6">
    <cfRule type="expression" priority="84" dxfId="235" stopIfTrue="1">
      <formula>IF(OR($S$11,L7&lt;=0),TRUE,FALSE)</formula>
    </cfRule>
  </conditionalFormatting>
  <conditionalFormatting sqref="L14">
    <cfRule type="expression" priority="83" dxfId="236" stopIfTrue="1">
      <formula>IF(OR($S$12,L15&lt;=0),TRUE,FALSE)</formula>
    </cfRule>
  </conditionalFormatting>
  <conditionalFormatting sqref="L22">
    <cfRule type="expression" priority="82" dxfId="235" stopIfTrue="1">
      <formula>IF(OR($S$13,L23&lt;=0),TRUE,FALSE)</formula>
    </cfRule>
  </conditionalFormatting>
  <conditionalFormatting sqref="L30">
    <cfRule type="expression" priority="81" dxfId="236" stopIfTrue="1">
      <formula>IF(OR($S$14,L31&lt;=0),TRUE,FALSE)</formula>
    </cfRule>
  </conditionalFormatting>
  <conditionalFormatting sqref="K10">
    <cfRule type="expression" priority="80" dxfId="235" stopIfTrue="1">
      <formula>IF(OR($S$15,K11&lt;=0),TRUE,FALSE)</formula>
    </cfRule>
  </conditionalFormatting>
  <conditionalFormatting sqref="K26">
    <cfRule type="expression" priority="79" dxfId="236" stopIfTrue="1">
      <formula>IF(OR($S$16,K27&lt;=0),TRUE,FALSE)</formula>
    </cfRule>
  </conditionalFormatting>
  <conditionalFormatting sqref="J18">
    <cfRule type="expression" priority="78" dxfId="235" stopIfTrue="1">
      <formula>IF(OR($S$17,J19&lt;=0),TRUE,FALSE)</formula>
    </cfRule>
  </conditionalFormatting>
  <conditionalFormatting sqref="M36">
    <cfRule type="expression" priority="77" dxfId="235" stopIfTrue="1">
      <formula>IF(OR($S$48,M37&lt;=0),TRUE,FALSE)</formula>
    </cfRule>
  </conditionalFormatting>
  <conditionalFormatting sqref="M40">
    <cfRule type="expression" priority="76" dxfId="236" stopIfTrue="1">
      <formula>IF(OR($S$49,M41&lt;=0),TRUE,FALSE)</formula>
    </cfRule>
  </conditionalFormatting>
  <conditionalFormatting sqref="M44">
    <cfRule type="expression" priority="75" dxfId="235" stopIfTrue="1">
      <formula>IF(OR($S$50,M45&lt;=0),TRUE,FALSE)</formula>
    </cfRule>
  </conditionalFormatting>
  <conditionalFormatting sqref="M48">
    <cfRule type="expression" priority="74" dxfId="236" stopIfTrue="1">
      <formula>IF(OR($S$51,M49&lt;=0),TRUE,FALSE)</formula>
    </cfRule>
  </conditionalFormatting>
  <conditionalFormatting sqref="M52">
    <cfRule type="expression" priority="73" dxfId="235" stopIfTrue="1">
      <formula>IF(OR($S$52,M53&lt;=0),TRUE,FALSE)</formula>
    </cfRule>
  </conditionalFormatting>
  <conditionalFormatting sqref="M56">
    <cfRule type="expression" priority="72" dxfId="236" stopIfTrue="1">
      <formula>IF(OR($S$53,M57&lt;=0),TRUE,FALSE)</formula>
    </cfRule>
  </conditionalFormatting>
  <conditionalFormatting sqref="M60">
    <cfRule type="expression" priority="71" dxfId="235" stopIfTrue="1">
      <formula>IF(OR($S$54,M61&lt;=0),TRUE,FALSE)</formula>
    </cfRule>
  </conditionalFormatting>
  <conditionalFormatting sqref="M64">
    <cfRule type="expression" priority="70" dxfId="236" stopIfTrue="1">
      <formula>IF(OR($S$55,M65&lt;=0),TRUE,FALSE)</formula>
    </cfRule>
  </conditionalFormatting>
  <conditionalFormatting sqref="L38">
    <cfRule type="expression" priority="69" dxfId="235" stopIfTrue="1">
      <formula>IF(OR($S$56,L39&lt;=0),TRUE,FALSE)</formula>
    </cfRule>
  </conditionalFormatting>
  <conditionalFormatting sqref="L46">
    <cfRule type="expression" priority="68" dxfId="236" stopIfTrue="1">
      <formula>IF(OR($S$57,L47&lt;=0),TRUE,FALSE)</formula>
    </cfRule>
  </conditionalFormatting>
  <conditionalFormatting sqref="L54">
    <cfRule type="expression" priority="67" dxfId="235" stopIfTrue="1">
      <formula>IF(OR($S$58,L55&lt;=0),TRUE,FALSE)</formula>
    </cfRule>
  </conditionalFormatting>
  <conditionalFormatting sqref="L62">
    <cfRule type="expression" priority="66" dxfId="236" stopIfTrue="1">
      <formula>IF(OR($S$59,L63&lt;=0),TRUE,FALSE)</formula>
    </cfRule>
  </conditionalFormatting>
  <conditionalFormatting sqref="K42">
    <cfRule type="expression" priority="65" dxfId="235" stopIfTrue="1">
      <formula>IF(OR($S$60,K43&lt;=0),TRUE,FALSE)</formula>
    </cfRule>
  </conditionalFormatting>
  <conditionalFormatting sqref="K58">
    <cfRule type="expression" priority="64" dxfId="236" stopIfTrue="1">
      <formula>IF(OR($S$61,K59&lt;=0),TRUE,FALSE)</formula>
    </cfRule>
  </conditionalFormatting>
  <conditionalFormatting sqref="J50">
    <cfRule type="expression" priority="63" dxfId="236" stopIfTrue="1">
      <formula>IF(OR($S$62,J51&lt;=0),TRUE,FALSE)</formula>
    </cfRule>
  </conditionalFormatting>
  <conditionalFormatting sqref="C4">
    <cfRule type="expression" priority="62" dxfId="237" stopIfTrue="1">
      <formula>IF(OR($S$18,C5&lt;=0),TRUE,FALSE)</formula>
    </cfRule>
  </conditionalFormatting>
  <conditionalFormatting sqref="C8">
    <cfRule type="expression" priority="61" dxfId="236" stopIfTrue="1">
      <formula>IF(OR($S$19,C9&lt;=0),TRUE,FALSE)</formula>
    </cfRule>
  </conditionalFormatting>
  <conditionalFormatting sqref="C12">
    <cfRule type="expression" priority="60" dxfId="237" stopIfTrue="1">
      <formula>IF(OR($S$20,C13&lt;=0),TRUE,FALSE)</formula>
    </cfRule>
  </conditionalFormatting>
  <conditionalFormatting sqref="C16">
    <cfRule type="expression" priority="59" dxfId="236" stopIfTrue="1">
      <formula>IF(OR($S$21,C17&lt;=0),TRUE,FALSE)</formula>
    </cfRule>
  </conditionalFormatting>
  <conditionalFormatting sqref="C20">
    <cfRule type="expression" priority="58" dxfId="237" stopIfTrue="1">
      <formula>IF(OR($S$22,C21&lt;=0),TRUE,FALSE)</formula>
    </cfRule>
  </conditionalFormatting>
  <conditionalFormatting sqref="C24">
    <cfRule type="expression" priority="57" dxfId="236" stopIfTrue="1">
      <formula>IF(OR($S$23,C25&lt;=0),TRUE,FALSE)</formula>
    </cfRule>
  </conditionalFormatting>
  <conditionalFormatting sqref="C28">
    <cfRule type="expression" priority="56" dxfId="237" stopIfTrue="1">
      <formula>IF(OR($S$24,C29&lt;=0),TRUE,FALSE)</formula>
    </cfRule>
  </conditionalFormatting>
  <conditionalFormatting sqref="C32">
    <cfRule type="expression" priority="55" dxfId="236" stopIfTrue="1">
      <formula>IF(OR($S$25,C33&lt;=0),TRUE,FALSE)</formula>
    </cfRule>
  </conditionalFormatting>
  <conditionalFormatting sqref="D6">
    <cfRule type="expression" priority="54" dxfId="237" stopIfTrue="1">
      <formula>IF(OR($S$26,D7&lt;=0),TRUE,FALSE)</formula>
    </cfRule>
  </conditionalFormatting>
  <conditionalFormatting sqref="D14">
    <cfRule type="expression" priority="53" dxfId="236" stopIfTrue="1">
      <formula>IF(OR($S$27,D15&lt;=0),TRUE,FALSE)</formula>
    </cfRule>
  </conditionalFormatting>
  <conditionalFormatting sqref="D22">
    <cfRule type="expression" priority="52" dxfId="237" stopIfTrue="1">
      <formula>IF(OR($S$28,D23&lt;=0),TRUE,FALSE)</formula>
    </cfRule>
  </conditionalFormatting>
  <conditionalFormatting sqref="D30">
    <cfRule type="expression" priority="51" dxfId="236" stopIfTrue="1">
      <formula>IF(OR($S$29,D31&lt;=0),TRUE,FALSE)</formula>
    </cfRule>
  </conditionalFormatting>
  <conditionalFormatting sqref="E10">
    <cfRule type="expression" priority="50" dxfId="237" stopIfTrue="1">
      <formula>IF(OR($S$30,E11&lt;=0),TRUE,FALSE)</formula>
    </cfRule>
  </conditionalFormatting>
  <conditionalFormatting sqref="E26">
    <cfRule type="expression" priority="49" dxfId="236" stopIfTrue="1">
      <formula>IF(OR($S$31,E27&lt;=0),TRUE,FALSE)</formula>
    </cfRule>
  </conditionalFormatting>
  <conditionalFormatting sqref="F18">
    <cfRule type="expression" priority="48" dxfId="237" stopIfTrue="1">
      <formula>IF(OR($S$32,F19&lt;=0),TRUE,FALSE)</formula>
    </cfRule>
  </conditionalFormatting>
  <conditionalFormatting sqref="C36">
    <cfRule type="expression" priority="47" dxfId="237" stopIfTrue="1">
      <formula>IF(OR($S$33,C37&lt;=0),TRUE,FALSE)</formula>
    </cfRule>
  </conditionalFormatting>
  <conditionalFormatting sqref="C40">
    <cfRule type="expression" priority="46" dxfId="236" stopIfTrue="1">
      <formula>IF(OR($S$34,C41&lt;=0),TRUE,FALSE)</formula>
    </cfRule>
  </conditionalFormatting>
  <conditionalFormatting sqref="C64">
    <cfRule type="expression" priority="45" dxfId="236" stopIfTrue="1">
      <formula>IF(OR($S$40,C65&lt;=0),TRUE,FALSE)</formula>
    </cfRule>
  </conditionalFormatting>
  <conditionalFormatting sqref="C60">
    <cfRule type="expression" priority="44" dxfId="237" stopIfTrue="1">
      <formula>IF(OR($S$39,C61&lt;=0),TRUE,FALSE)</formula>
    </cfRule>
  </conditionalFormatting>
  <conditionalFormatting sqref="C56">
    <cfRule type="expression" priority="43" dxfId="236" stopIfTrue="1">
      <formula>IF(OR($S$38,C57&lt;=0),TRUE,FALSE)</formula>
    </cfRule>
  </conditionalFormatting>
  <conditionalFormatting sqref="C52">
    <cfRule type="expression" priority="42" dxfId="237" stopIfTrue="1">
      <formula>IF(OR($S$37,C53&lt;=0),TRUE,FALSE)</formula>
    </cfRule>
  </conditionalFormatting>
  <conditionalFormatting sqref="C44">
    <cfRule type="expression" priority="41" dxfId="237" stopIfTrue="1">
      <formula>IF(OR($S$35,C45&lt;=0),TRUE,FALSE)</formula>
    </cfRule>
  </conditionalFormatting>
  <conditionalFormatting sqref="C48">
    <cfRule type="expression" priority="40" dxfId="236" stopIfTrue="1">
      <formula>IF(OR($S$36,C49&lt;=0),TRUE,FALSE)</formula>
    </cfRule>
  </conditionalFormatting>
  <conditionalFormatting sqref="D38">
    <cfRule type="expression" priority="39" dxfId="237" stopIfTrue="1">
      <formula>IF(OR($S$41,D39&lt;=0),TRUE,FALSE)</formula>
    </cfRule>
  </conditionalFormatting>
  <conditionalFormatting sqref="D46">
    <cfRule type="expression" priority="38" dxfId="236" stopIfTrue="1">
      <formula>IF(OR($S$42,D47&lt;=0),TRUE,FALSE)</formula>
    </cfRule>
  </conditionalFormatting>
  <conditionalFormatting sqref="D54">
    <cfRule type="expression" priority="37" dxfId="237" stopIfTrue="1">
      <formula>IF(OR($S$43,D55&lt;=0),TRUE,FALSE)</formula>
    </cfRule>
  </conditionalFormatting>
  <conditionalFormatting sqref="D62">
    <cfRule type="expression" priority="36" dxfId="236" stopIfTrue="1">
      <formula>IF(OR($S$44,D63&lt;=0),TRUE,FALSE)</formula>
    </cfRule>
  </conditionalFormatting>
  <conditionalFormatting sqref="E58">
    <cfRule type="expression" priority="35" dxfId="236" stopIfTrue="1">
      <formula>IF(OR($S$46,E59&lt;=0),TRUE,FALSE)</formula>
    </cfRule>
  </conditionalFormatting>
  <conditionalFormatting sqref="E42">
    <cfRule type="expression" priority="34" dxfId="237" stopIfTrue="1">
      <formula>IF(OR($S$45,E43&lt;=0),TRUE,FALSE)</formula>
    </cfRule>
  </conditionalFormatting>
  <conditionalFormatting sqref="F50">
    <cfRule type="expression" priority="33" dxfId="236" stopIfTrue="1">
      <formula>IF(OR($S$47,F51&lt;=0),TRUE,FALSE)</formula>
    </cfRule>
  </conditionalFormatting>
  <conditionalFormatting sqref="I34">
    <cfRule type="expression" priority="32" dxfId="235" stopIfTrue="1">
      <formula>IF(OR($S$64,I35&lt;=0),TRUE,FALSE)</formula>
    </cfRule>
  </conditionalFormatting>
  <conditionalFormatting sqref="G34">
    <cfRule type="expression" priority="31" dxfId="237" stopIfTrue="1">
      <formula>IF(OR($S$63,G35&lt;=0),TRUE,FALSE)</formula>
    </cfRule>
  </conditionalFormatting>
  <conditionalFormatting sqref="M5">
    <cfRule type="expression" priority="30" dxfId="0" stopIfTrue="1">
      <formula>S3</formula>
    </cfRule>
  </conditionalFormatting>
  <conditionalFormatting sqref="M9">
    <cfRule type="expression" priority="29" dxfId="0" stopIfTrue="1">
      <formula>S4</formula>
    </cfRule>
  </conditionalFormatting>
  <conditionalFormatting sqref="M13">
    <cfRule type="expression" priority="28" dxfId="0" stopIfTrue="1">
      <formula>S5</formula>
    </cfRule>
  </conditionalFormatting>
  <conditionalFormatting sqref="M17">
    <cfRule type="expression" priority="27" dxfId="0" stopIfTrue="1">
      <formula>S6</formula>
    </cfRule>
  </conditionalFormatting>
  <conditionalFormatting sqref="M21">
    <cfRule type="expression" priority="26" dxfId="0" stopIfTrue="1">
      <formula>S7</formula>
    </cfRule>
  </conditionalFormatting>
  <conditionalFormatting sqref="M25">
    <cfRule type="expression" priority="25" dxfId="0" stopIfTrue="1">
      <formula>S8</formula>
    </cfRule>
  </conditionalFormatting>
  <conditionalFormatting sqref="M29">
    <cfRule type="expression" priority="24" dxfId="0" stopIfTrue="1">
      <formula>S9</formula>
    </cfRule>
  </conditionalFormatting>
  <conditionalFormatting sqref="M33">
    <cfRule type="expression" priority="23" dxfId="0" stopIfTrue="1">
      <formula>S10</formula>
    </cfRule>
  </conditionalFormatting>
  <conditionalFormatting sqref="L7">
    <cfRule type="expression" priority="22" dxfId="0" stopIfTrue="1">
      <formula>S11</formula>
    </cfRule>
  </conditionalFormatting>
  <conditionalFormatting sqref="L15">
    <cfRule type="expression" priority="21" dxfId="0" stopIfTrue="1">
      <formula>S12</formula>
    </cfRule>
  </conditionalFormatting>
  <conditionalFormatting sqref="L23">
    <cfRule type="expression" priority="20" dxfId="0" stopIfTrue="1">
      <formula>S13</formula>
    </cfRule>
  </conditionalFormatting>
  <conditionalFormatting sqref="L31">
    <cfRule type="expression" priority="19" dxfId="0" stopIfTrue="1">
      <formula>S14</formula>
    </cfRule>
  </conditionalFormatting>
  <conditionalFormatting sqref="K11">
    <cfRule type="expression" priority="18" dxfId="0" stopIfTrue="1">
      <formula>S15</formula>
    </cfRule>
  </conditionalFormatting>
  <conditionalFormatting sqref="K27">
    <cfRule type="expression" priority="17" dxfId="0" stopIfTrue="1">
      <formula>S16</formula>
    </cfRule>
  </conditionalFormatting>
  <conditionalFormatting sqref="J19">
    <cfRule type="expression" priority="16" dxfId="0" stopIfTrue="1">
      <formula>S17</formula>
    </cfRule>
  </conditionalFormatting>
  <conditionalFormatting sqref="C5">
    <cfRule type="expression" priority="15" dxfId="0" stopIfTrue="1">
      <formula>S18</formula>
    </cfRule>
  </conditionalFormatting>
  <conditionalFormatting sqref="C9">
    <cfRule type="expression" priority="14" dxfId="0" stopIfTrue="1">
      <formula>S19</formula>
    </cfRule>
  </conditionalFormatting>
  <conditionalFormatting sqref="C13">
    <cfRule type="expression" priority="13" dxfId="0" stopIfTrue="1">
      <formula>S20</formula>
    </cfRule>
  </conditionalFormatting>
  <conditionalFormatting sqref="C17">
    <cfRule type="expression" priority="12" dxfId="0" stopIfTrue="1">
      <formula>S21</formula>
    </cfRule>
  </conditionalFormatting>
  <conditionalFormatting sqref="C21">
    <cfRule type="expression" priority="11" dxfId="0" stopIfTrue="1">
      <formula>S22</formula>
    </cfRule>
  </conditionalFormatting>
  <conditionalFormatting sqref="C25">
    <cfRule type="expression" priority="10" dxfId="0" stopIfTrue="1">
      <formula>S23</formula>
    </cfRule>
  </conditionalFormatting>
  <conditionalFormatting sqref="C29">
    <cfRule type="expression" priority="9" dxfId="0" stopIfTrue="1">
      <formula>S24</formula>
    </cfRule>
  </conditionalFormatting>
  <conditionalFormatting sqref="C33">
    <cfRule type="expression" priority="8" dxfId="0" stopIfTrue="1">
      <formula>S25</formula>
    </cfRule>
  </conditionalFormatting>
  <conditionalFormatting sqref="D7">
    <cfRule type="expression" priority="7" dxfId="0" stopIfTrue="1">
      <formula>S26</formula>
    </cfRule>
  </conditionalFormatting>
  <conditionalFormatting sqref="D15">
    <cfRule type="expression" priority="6" dxfId="0" stopIfTrue="1">
      <formula>S27</formula>
    </cfRule>
  </conditionalFormatting>
  <conditionalFormatting sqref="D23">
    <cfRule type="expression" priority="5" dxfId="0" stopIfTrue="1">
      <formula>S28</formula>
    </cfRule>
  </conditionalFormatting>
  <conditionalFormatting sqref="D31">
    <cfRule type="expression" priority="4" dxfId="0" stopIfTrue="1">
      <formula>S29</formula>
    </cfRule>
  </conditionalFormatting>
  <conditionalFormatting sqref="E11">
    <cfRule type="expression" priority="3" dxfId="0" stopIfTrue="1">
      <formula>S30</formula>
    </cfRule>
  </conditionalFormatting>
  <conditionalFormatting sqref="E27">
    <cfRule type="expression" priority="2" dxfId="0" stopIfTrue="1">
      <formula>S31</formula>
    </cfRule>
  </conditionalFormatting>
  <conditionalFormatting sqref="F19">
    <cfRule type="expression" priority="1" dxfId="0" stopIfTrue="1">
      <formula>S32</formula>
    </cfRule>
  </conditionalFormatting>
  <dataValidations count="2">
    <dataValidation type="list" allowBlank="1" showInputMessage="1" showErrorMessage="1" sqref="D46 C36 K10 C60 C12 C16 C28 C32 C48 D6 C24 C44 C56 F18 D62 M56 L38 F50 M16 E58 L6 M36 K58 L30 M64 M52 M32 J50 M24 M60 M8 I34 M28 M12 L14 M20 K26 L22 M40 K42 L46 M44 M48 L54 J18 C8 E10 D54 G34 L62 C20 D14 D22 D30 D38 E26 E42 C40 C52 C64 M4 C4">
      <formula1>D44:D45</formula1>
    </dataValidation>
    <dataValidation type="list" allowBlank="1" showInputMessage="1" showErrorMessage="1" sqref="H38">
      <formula1>H35:H36</formula1>
    </dataValidation>
  </dataValidation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B2:P26"/>
  <sheetViews>
    <sheetView showGridLines="0" zoomScalePageLayoutView="0" workbookViewId="0" topLeftCell="A1">
      <selection activeCell="R28" sqref="R28"/>
    </sheetView>
  </sheetViews>
  <sheetFormatPr defaultColWidth="9.140625" defaultRowHeight="12.75"/>
  <cols>
    <col min="1" max="1" width="1.421875" style="0" customWidth="1"/>
    <col min="2" max="2" width="11.421875" style="0" customWidth="1"/>
    <col min="3" max="3" width="14.421875" style="0" customWidth="1"/>
    <col min="4" max="4" width="11.421875" style="0" customWidth="1"/>
    <col min="5" max="5" width="1.8515625" style="0" customWidth="1"/>
    <col min="6" max="6" width="11.421875" style="0" customWidth="1"/>
    <col min="7" max="7" width="14.421875" style="0" customWidth="1"/>
    <col min="8" max="8" width="11.421875" style="0" customWidth="1"/>
    <col min="9" max="9" width="2.421875" style="0" customWidth="1"/>
    <col min="10" max="10" width="11.421875" style="0" customWidth="1"/>
    <col min="11" max="11" width="14.421875" style="0" customWidth="1"/>
    <col min="12" max="12" width="11.421875" style="0" customWidth="1"/>
    <col min="13" max="13" width="1.8515625" style="0" customWidth="1"/>
    <col min="14" max="14" width="11.421875" style="0" customWidth="1"/>
    <col min="15" max="15" width="14.421875" style="0" customWidth="1"/>
    <col min="16" max="16" width="11.421875" style="0" customWidth="1"/>
  </cols>
  <sheetData>
    <row r="1" ht="13.5" thickBot="1"/>
    <row r="2" spans="2:16" ht="12" customHeight="1">
      <c r="B2" s="261"/>
      <c r="C2" s="262"/>
      <c r="D2" s="263"/>
      <c r="F2" s="261"/>
      <c r="G2" s="262"/>
      <c r="H2" s="263"/>
      <c r="J2" s="261"/>
      <c r="K2" s="262"/>
      <c r="L2" s="263"/>
      <c r="N2" s="261"/>
      <c r="O2" s="262"/>
      <c r="P2" s="263"/>
    </row>
    <row r="3" spans="2:16" s="264" customFormat="1" ht="12" customHeight="1">
      <c r="B3" s="265" t="s">
        <v>45</v>
      </c>
      <c r="C3" s="266"/>
      <c r="D3" s="267"/>
      <c r="F3" s="265" t="s">
        <v>45</v>
      </c>
      <c r="G3" s="266"/>
      <c r="H3" s="267"/>
      <c r="J3" s="265" t="s">
        <v>45</v>
      </c>
      <c r="K3" s="266"/>
      <c r="L3" s="267"/>
      <c r="N3" s="265" t="s">
        <v>45</v>
      </c>
      <c r="O3" s="266"/>
      <c r="P3" s="267"/>
    </row>
    <row r="4" spans="2:16" s="264" customFormat="1" ht="12" customHeight="1">
      <c r="B4" s="268"/>
      <c r="C4" s="269" t="s">
        <v>45</v>
      </c>
      <c r="D4" s="267"/>
      <c r="F4" s="268"/>
      <c r="G4" s="269" t="s">
        <v>45</v>
      </c>
      <c r="H4" s="267"/>
      <c r="J4" s="268"/>
      <c r="K4" s="269" t="s">
        <v>45</v>
      </c>
      <c r="L4" s="267"/>
      <c r="N4" s="268"/>
      <c r="O4" s="269" t="s">
        <v>56</v>
      </c>
      <c r="P4" s="267"/>
    </row>
    <row r="5" spans="2:16" s="264" customFormat="1" ht="12" customHeight="1">
      <c r="B5" s="270" t="s">
        <v>56</v>
      </c>
      <c r="C5" s="271"/>
      <c r="D5" s="267"/>
      <c r="F5" s="270" t="s">
        <v>56</v>
      </c>
      <c r="G5" s="271"/>
      <c r="H5" s="267"/>
      <c r="J5" s="270" t="s">
        <v>56</v>
      </c>
      <c r="K5" s="271"/>
      <c r="L5" s="267"/>
      <c r="N5" s="270" t="s">
        <v>56</v>
      </c>
      <c r="O5" s="271"/>
      <c r="P5" s="267"/>
    </row>
    <row r="6" spans="2:16" s="264" customFormat="1" ht="12" customHeight="1">
      <c r="B6" s="272"/>
      <c r="C6" s="273"/>
      <c r="D6" s="274" t="s">
        <v>76</v>
      </c>
      <c r="F6" s="272"/>
      <c r="G6" s="273"/>
      <c r="H6" s="274" t="s">
        <v>45</v>
      </c>
      <c r="J6" s="272"/>
      <c r="K6" s="273"/>
      <c r="L6" s="274" t="s">
        <v>68</v>
      </c>
      <c r="N6" s="272"/>
      <c r="O6" s="273"/>
      <c r="P6" s="274" t="s">
        <v>68</v>
      </c>
    </row>
    <row r="7" spans="2:16" s="264" customFormat="1" ht="12" customHeight="1">
      <c r="B7" s="272" t="s">
        <v>68</v>
      </c>
      <c r="C7" s="273"/>
      <c r="D7" s="267"/>
      <c r="F7" s="272" t="s">
        <v>68</v>
      </c>
      <c r="G7" s="273"/>
      <c r="H7" s="267"/>
      <c r="J7" s="272" t="s">
        <v>68</v>
      </c>
      <c r="K7" s="273"/>
      <c r="L7" s="267"/>
      <c r="N7" s="272" t="s">
        <v>68</v>
      </c>
      <c r="O7" s="273"/>
      <c r="P7" s="267"/>
    </row>
    <row r="8" spans="2:16" s="264" customFormat="1" ht="12" customHeight="1">
      <c r="B8" s="268"/>
      <c r="C8" s="275" t="s">
        <v>76</v>
      </c>
      <c r="D8" s="267"/>
      <c r="F8" s="268"/>
      <c r="G8" s="275" t="s">
        <v>76</v>
      </c>
      <c r="H8" s="267"/>
      <c r="J8" s="268"/>
      <c r="K8" s="275" t="s">
        <v>68</v>
      </c>
      <c r="L8" s="267"/>
      <c r="N8" s="268"/>
      <c r="O8" s="275" t="s">
        <v>68</v>
      </c>
      <c r="P8" s="267"/>
    </row>
    <row r="9" spans="2:16" s="264" customFormat="1" ht="12" customHeight="1">
      <c r="B9" s="270" t="s">
        <v>76</v>
      </c>
      <c r="C9" s="266"/>
      <c r="D9" s="267"/>
      <c r="F9" s="270" t="s">
        <v>76</v>
      </c>
      <c r="G9" s="266"/>
      <c r="H9" s="267"/>
      <c r="J9" s="270" t="s">
        <v>76</v>
      </c>
      <c r="K9" s="266"/>
      <c r="L9" s="267"/>
      <c r="N9" s="270" t="s">
        <v>76</v>
      </c>
      <c r="O9" s="266"/>
      <c r="P9" s="267"/>
    </row>
    <row r="10" spans="2:16" ht="12" customHeight="1" thickBot="1">
      <c r="B10" s="23"/>
      <c r="C10" s="24"/>
      <c r="D10" s="25"/>
      <c r="F10" s="23"/>
      <c r="G10" s="24"/>
      <c r="H10" s="25"/>
      <c r="J10" s="23"/>
      <c r="K10" s="24"/>
      <c r="L10" s="25"/>
      <c r="N10" s="23"/>
      <c r="O10" s="24"/>
      <c r="P10" s="25"/>
    </row>
    <row r="11" spans="2:16" ht="12" customHeight="1" thickBot="1">
      <c r="B11" s="276" t="s">
        <v>430</v>
      </c>
      <c r="C11" s="277" t="s">
        <v>0</v>
      </c>
      <c r="D11" s="278" t="s">
        <v>1</v>
      </c>
      <c r="F11" s="276" t="s">
        <v>430</v>
      </c>
      <c r="G11" s="277" t="s">
        <v>0</v>
      </c>
      <c r="H11" s="278" t="s">
        <v>1</v>
      </c>
      <c r="J11" s="276" t="s">
        <v>430</v>
      </c>
      <c r="K11" s="277" t="s">
        <v>0</v>
      </c>
      <c r="L11" s="278" t="s">
        <v>1</v>
      </c>
      <c r="N11" s="276" t="s">
        <v>430</v>
      </c>
      <c r="O11" s="277" t="s">
        <v>0</v>
      </c>
      <c r="P11" s="278" t="s">
        <v>1</v>
      </c>
    </row>
    <row r="12" spans="2:16" ht="12" customHeight="1">
      <c r="B12" s="279" t="s">
        <v>431</v>
      </c>
      <c r="C12" s="280" t="s">
        <v>112</v>
      </c>
      <c r="D12" s="281">
        <v>540</v>
      </c>
      <c r="F12" s="279" t="s">
        <v>431</v>
      </c>
      <c r="G12" s="280" t="s">
        <v>112</v>
      </c>
      <c r="H12" s="281">
        <v>590</v>
      </c>
      <c r="J12" s="279" t="s">
        <v>431</v>
      </c>
      <c r="K12" s="280" t="s">
        <v>224</v>
      </c>
      <c r="L12" s="281">
        <v>569</v>
      </c>
      <c r="N12" s="279" t="s">
        <v>431</v>
      </c>
      <c r="O12" s="280" t="s">
        <v>224</v>
      </c>
      <c r="P12" s="281">
        <v>595</v>
      </c>
    </row>
    <row r="13" spans="2:16" ht="12" customHeight="1" thickBot="1">
      <c r="B13" s="282" t="s">
        <v>432</v>
      </c>
      <c r="C13" s="283" t="s">
        <v>98</v>
      </c>
      <c r="D13" s="284">
        <v>504</v>
      </c>
      <c r="F13" s="282" t="s">
        <v>432</v>
      </c>
      <c r="G13" s="283" t="s">
        <v>207</v>
      </c>
      <c r="H13" s="284">
        <v>545</v>
      </c>
      <c r="J13" s="282" t="s">
        <v>432</v>
      </c>
      <c r="K13" s="283" t="s">
        <v>98</v>
      </c>
      <c r="L13" s="284">
        <v>529</v>
      </c>
      <c r="N13" s="282" t="s">
        <v>432</v>
      </c>
      <c r="O13" s="283" t="s">
        <v>98</v>
      </c>
      <c r="P13" s="284">
        <v>529</v>
      </c>
    </row>
    <row r="14" ht="12" customHeight="1" thickBot="1"/>
    <row r="15" spans="2:16" ht="12" customHeight="1">
      <c r="B15" s="261"/>
      <c r="C15" s="262"/>
      <c r="D15" s="263"/>
      <c r="F15" s="261"/>
      <c r="G15" s="262"/>
      <c r="H15" s="263"/>
      <c r="J15" s="261"/>
      <c r="K15" s="262"/>
      <c r="L15" s="263"/>
      <c r="N15" s="261"/>
      <c r="O15" s="262"/>
      <c r="P15" s="263"/>
    </row>
    <row r="16" spans="2:16" s="264" customFormat="1" ht="12" customHeight="1">
      <c r="B16" s="265" t="s">
        <v>45</v>
      </c>
      <c r="C16" s="266"/>
      <c r="D16" s="267"/>
      <c r="F16" s="265" t="s">
        <v>45</v>
      </c>
      <c r="G16" s="266"/>
      <c r="H16" s="267"/>
      <c r="J16" s="265" t="s">
        <v>45</v>
      </c>
      <c r="K16" s="266"/>
      <c r="L16" s="267"/>
      <c r="N16" s="265" t="s">
        <v>45</v>
      </c>
      <c r="O16" s="266"/>
      <c r="P16" s="267"/>
    </row>
    <row r="17" spans="2:16" s="264" customFormat="1" ht="12" customHeight="1">
      <c r="B17" s="268"/>
      <c r="C17" s="269" t="s">
        <v>45</v>
      </c>
      <c r="D17" s="267"/>
      <c r="F17" s="268"/>
      <c r="G17" s="269" t="s">
        <v>56</v>
      </c>
      <c r="H17" s="267"/>
      <c r="J17" s="268"/>
      <c r="K17" s="269" t="s">
        <v>56</v>
      </c>
      <c r="L17" s="267"/>
      <c r="N17" s="268"/>
      <c r="O17" s="269" t="s">
        <v>56</v>
      </c>
      <c r="P17" s="267"/>
    </row>
    <row r="18" spans="2:16" s="264" customFormat="1" ht="12" customHeight="1">
      <c r="B18" s="270" t="s">
        <v>56</v>
      </c>
      <c r="C18" s="271"/>
      <c r="D18" s="267"/>
      <c r="F18" s="270" t="s">
        <v>56</v>
      </c>
      <c r="G18" s="271"/>
      <c r="H18" s="267"/>
      <c r="J18" s="270" t="s">
        <v>56</v>
      </c>
      <c r="K18" s="271"/>
      <c r="L18" s="267"/>
      <c r="N18" s="270" t="s">
        <v>56</v>
      </c>
      <c r="O18" s="271"/>
      <c r="P18" s="267"/>
    </row>
    <row r="19" spans="2:16" s="264" customFormat="1" ht="12" customHeight="1">
      <c r="B19" s="272"/>
      <c r="C19" s="273"/>
      <c r="D19" s="274" t="s">
        <v>45</v>
      </c>
      <c r="F19" s="272"/>
      <c r="G19" s="273"/>
      <c r="H19" s="274" t="s">
        <v>76</v>
      </c>
      <c r="J19" s="272"/>
      <c r="K19" s="273"/>
      <c r="L19" s="274" t="s">
        <v>56</v>
      </c>
      <c r="N19" s="272"/>
      <c r="O19" s="273"/>
      <c r="P19" s="274" t="s">
        <v>56</v>
      </c>
    </row>
    <row r="20" spans="2:16" s="264" customFormat="1" ht="12" customHeight="1">
      <c r="B20" s="272" t="s">
        <v>68</v>
      </c>
      <c r="C20" s="273"/>
      <c r="D20" s="267"/>
      <c r="F20" s="272" t="s">
        <v>68</v>
      </c>
      <c r="G20" s="273"/>
      <c r="H20" s="267"/>
      <c r="J20" s="272" t="s">
        <v>68</v>
      </c>
      <c r="K20" s="273"/>
      <c r="L20" s="267"/>
      <c r="N20" s="272" t="s">
        <v>68</v>
      </c>
      <c r="O20" s="273"/>
      <c r="P20" s="267"/>
    </row>
    <row r="21" spans="2:16" s="264" customFormat="1" ht="12" customHeight="1">
      <c r="B21" s="268"/>
      <c r="C21" s="275" t="s">
        <v>68</v>
      </c>
      <c r="D21" s="267"/>
      <c r="F21" s="268"/>
      <c r="G21" s="275" t="s">
        <v>76</v>
      </c>
      <c r="H21" s="267"/>
      <c r="J21" s="268"/>
      <c r="K21" s="275" t="s">
        <v>68</v>
      </c>
      <c r="L21" s="267"/>
      <c r="N21" s="268"/>
      <c r="O21" s="275" t="s">
        <v>76</v>
      </c>
      <c r="P21" s="267"/>
    </row>
    <row r="22" spans="2:16" s="264" customFormat="1" ht="12" customHeight="1">
      <c r="B22" s="270" t="s">
        <v>76</v>
      </c>
      <c r="C22" s="266"/>
      <c r="D22" s="267"/>
      <c r="F22" s="270" t="s">
        <v>76</v>
      </c>
      <c r="G22" s="266"/>
      <c r="H22" s="267"/>
      <c r="J22" s="270" t="s">
        <v>76</v>
      </c>
      <c r="K22" s="266"/>
      <c r="L22" s="267"/>
      <c r="N22" s="270" t="s">
        <v>76</v>
      </c>
      <c r="O22" s="266"/>
      <c r="P22" s="267"/>
    </row>
    <row r="23" spans="2:16" ht="12" customHeight="1" thickBot="1">
      <c r="B23" s="23"/>
      <c r="C23" s="24"/>
      <c r="D23" s="25"/>
      <c r="F23" s="23"/>
      <c r="G23" s="24"/>
      <c r="H23" s="25"/>
      <c r="J23" s="23"/>
      <c r="K23" s="24"/>
      <c r="L23" s="25"/>
      <c r="N23" s="23"/>
      <c r="O23" s="24"/>
      <c r="P23" s="25"/>
    </row>
    <row r="24" spans="2:16" ht="12" customHeight="1" thickBot="1">
      <c r="B24" s="276" t="s">
        <v>430</v>
      </c>
      <c r="C24" s="277" t="s">
        <v>0</v>
      </c>
      <c r="D24" s="278" t="s">
        <v>1</v>
      </c>
      <c r="F24" s="276" t="s">
        <v>430</v>
      </c>
      <c r="G24" s="277" t="s">
        <v>0</v>
      </c>
      <c r="H24" s="278" t="s">
        <v>1</v>
      </c>
      <c r="J24" s="276" t="s">
        <v>430</v>
      </c>
      <c r="K24" s="277" t="s">
        <v>0</v>
      </c>
      <c r="L24" s="278" t="s">
        <v>1</v>
      </c>
      <c r="N24" s="276" t="s">
        <v>430</v>
      </c>
      <c r="O24" s="277" t="s">
        <v>0</v>
      </c>
      <c r="P24" s="278" t="s">
        <v>1</v>
      </c>
    </row>
    <row r="25" spans="2:16" ht="12" customHeight="1">
      <c r="B25" s="279" t="s">
        <v>431</v>
      </c>
      <c r="C25" s="280" t="s">
        <v>112</v>
      </c>
      <c r="D25" s="281">
        <v>565</v>
      </c>
      <c r="F25" s="279" t="s">
        <v>431</v>
      </c>
      <c r="G25" s="280" t="s">
        <v>224</v>
      </c>
      <c r="H25" s="281">
        <v>519</v>
      </c>
      <c r="J25" s="279" t="s">
        <v>431</v>
      </c>
      <c r="K25" s="280" t="s">
        <v>224</v>
      </c>
      <c r="L25" s="281">
        <v>545</v>
      </c>
      <c r="N25" s="279" t="s">
        <v>431</v>
      </c>
      <c r="O25" s="280" t="s">
        <v>224</v>
      </c>
      <c r="P25" s="281">
        <v>520</v>
      </c>
    </row>
    <row r="26" spans="2:16" ht="12" customHeight="1" thickBot="1">
      <c r="B26" s="282" t="s">
        <v>432</v>
      </c>
      <c r="C26" s="283" t="s">
        <v>169</v>
      </c>
      <c r="D26" s="284">
        <v>549</v>
      </c>
      <c r="F26" s="282" t="s">
        <v>432</v>
      </c>
      <c r="G26" s="283" t="s">
        <v>112</v>
      </c>
      <c r="H26" s="284">
        <v>515</v>
      </c>
      <c r="J26" s="282" t="s">
        <v>432</v>
      </c>
      <c r="K26" s="283" t="s">
        <v>98</v>
      </c>
      <c r="L26" s="284">
        <v>529</v>
      </c>
      <c r="N26" s="282" t="s">
        <v>432</v>
      </c>
      <c r="O26" s="283" t="s">
        <v>112</v>
      </c>
      <c r="P26" s="284">
        <v>515</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David Valento</cp:lastModifiedBy>
  <cp:lastPrinted>2012-03-16T14:04:04Z</cp:lastPrinted>
  <dcterms:created xsi:type="dcterms:W3CDTF">2006-11-29T17:53:46Z</dcterms:created>
  <dcterms:modified xsi:type="dcterms:W3CDTF">2019-11-13T06:26:51Z</dcterms:modified>
  <cp:category/>
  <cp:version/>
  <cp:contentType/>
  <cp:contentStatus/>
</cp:coreProperties>
</file>