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ale\Desktop\"/>
    </mc:Choice>
  </mc:AlternateContent>
  <xr:revisionPtr revIDLastSave="0" documentId="8_{553E84B7-F9E2-41F5-92E5-9BBEDCE9234F}" xr6:coauthVersionLast="45" xr6:coauthVersionMax="45" xr10:uidLastSave="{00000000-0000-0000-0000-000000000000}"/>
  <bookViews>
    <workbookView xWindow="-109" yWindow="-109" windowWidth="26301" windowHeight="14305" xr2:uid="{00000000-000D-0000-FFFF-FFFF00000000}"/>
  </bookViews>
  <sheets>
    <sheet name="US OPEN SELECTIONS" sheetId="2" r:id="rId1"/>
    <sheet name="TOTALS" sheetId="1" r:id="rId2"/>
  </sheets>
  <definedNames>
    <definedName name="_xlnm._FilterDatabase" localSheetId="0" hidden="1">'US OPEN SELECTIONS'!$B$1:$AH$81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6" i="1" l="1"/>
  <c r="J70" i="1"/>
  <c r="J58" i="1"/>
  <c r="J46" i="1"/>
  <c r="J69" i="1"/>
  <c r="J74" i="1"/>
  <c r="J63" i="1"/>
  <c r="J62" i="1"/>
  <c r="J39" i="1"/>
  <c r="J73" i="1"/>
  <c r="J45" i="1"/>
  <c r="J53" i="1"/>
  <c r="J52" i="1"/>
  <c r="J47" i="1"/>
  <c r="J48" i="1"/>
  <c r="J65" i="1"/>
  <c r="J64" i="1"/>
  <c r="J54" i="1"/>
  <c r="J61" i="1"/>
  <c r="J49" i="1"/>
  <c r="J57" i="1"/>
  <c r="J72" i="1"/>
  <c r="J51" i="1"/>
  <c r="J56" i="1"/>
  <c r="J42" i="1"/>
  <c r="J68" i="1"/>
  <c r="J60" i="1"/>
  <c r="J44" i="1"/>
  <c r="J59" i="1"/>
  <c r="J50" i="1"/>
  <c r="J55" i="1"/>
  <c r="J41" i="1"/>
  <c r="J67" i="1"/>
  <c r="J40" i="1"/>
  <c r="J71" i="1"/>
  <c r="J43" i="1"/>
  <c r="J16" i="1"/>
  <c r="J10" i="1"/>
  <c r="J37" i="1"/>
  <c r="J23" i="1"/>
  <c r="J28" i="1"/>
  <c r="J12" i="1"/>
  <c r="J6" i="1"/>
  <c r="J35" i="1"/>
  <c r="J33" i="1"/>
  <c r="J8" i="1"/>
  <c r="J5" i="1"/>
  <c r="J20" i="1"/>
  <c r="J36" i="1"/>
  <c r="J21" i="1"/>
  <c r="J15" i="1"/>
  <c r="J3" i="1"/>
  <c r="J31" i="1"/>
  <c r="J22" i="1"/>
  <c r="J7" i="1"/>
  <c r="J30" i="1"/>
  <c r="J19" i="1"/>
  <c r="J13" i="1"/>
  <c r="J29" i="1"/>
  <c r="J4" i="1"/>
  <c r="J26" i="1"/>
  <c r="J34" i="1"/>
  <c r="J17" i="1"/>
  <c r="J27" i="1"/>
  <c r="J11" i="1"/>
  <c r="J9" i="1"/>
  <c r="J14" i="1"/>
  <c r="J25" i="1"/>
  <c r="J24" i="1"/>
  <c r="J38" i="1"/>
  <c r="J32" i="1"/>
  <c r="J18" i="1"/>
  <c r="D54" i="1"/>
  <c r="D68" i="1"/>
  <c r="D64" i="1"/>
  <c r="D49" i="1"/>
  <c r="D59" i="1"/>
  <c r="D65" i="1"/>
  <c r="D51" i="1"/>
  <c r="D56" i="1"/>
  <c r="D76" i="1"/>
  <c r="D63" i="1"/>
  <c r="D57" i="1"/>
  <c r="D69" i="1"/>
  <c r="D55" i="1"/>
  <c r="D70" i="1"/>
  <c r="D74" i="1"/>
  <c r="D71" i="1"/>
  <c r="D66" i="1"/>
  <c r="D67" i="1"/>
  <c r="D53" i="1"/>
  <c r="D61" i="1"/>
  <c r="D48" i="1"/>
  <c r="D75" i="1"/>
  <c r="D52" i="1"/>
  <c r="D58" i="1"/>
  <c r="D60" i="1"/>
  <c r="D50" i="1"/>
  <c r="D72" i="1"/>
  <c r="D62" i="1"/>
  <c r="D73" i="1"/>
  <c r="D23" i="1"/>
  <c r="D19" i="1"/>
  <c r="D24" i="1"/>
  <c r="D40" i="1"/>
  <c r="D18" i="1"/>
  <c r="D26" i="1"/>
  <c r="D30" i="1"/>
  <c r="D39" i="1"/>
  <c r="D16" i="1"/>
  <c r="D32" i="1"/>
  <c r="D22" i="1"/>
  <c r="D20" i="1"/>
  <c r="D17" i="1"/>
  <c r="D34" i="1"/>
  <c r="D36" i="1"/>
  <c r="D41" i="1"/>
  <c r="D35" i="1"/>
  <c r="D28" i="1"/>
  <c r="D25" i="1"/>
  <c r="D33" i="1"/>
  <c r="D45" i="1"/>
  <c r="D21" i="1"/>
  <c r="D44" i="1"/>
  <c r="D15" i="1"/>
  <c r="D27" i="1"/>
  <c r="D43" i="1"/>
  <c r="D29" i="1"/>
  <c r="D46" i="1"/>
  <c r="D38" i="1"/>
  <c r="D47" i="1"/>
  <c r="D37" i="1"/>
  <c r="D42" i="1"/>
  <c r="D31" i="1"/>
  <c r="D3" i="1"/>
  <c r="D4" i="1"/>
  <c r="D10" i="1"/>
  <c r="D9" i="1"/>
  <c r="D14" i="1"/>
  <c r="D13" i="1"/>
  <c r="D8" i="1"/>
  <c r="D7" i="1"/>
  <c r="D11" i="1"/>
  <c r="D5" i="1"/>
  <c r="D12" i="1"/>
  <c r="D6" i="1"/>
  <c r="G37" i="2"/>
  <c r="G4" i="2"/>
  <c r="G55" i="2"/>
  <c r="G73" i="2"/>
  <c r="G5" i="2"/>
  <c r="G77" i="2"/>
  <c r="G15" i="2"/>
  <c r="G9" i="2"/>
  <c r="G43" i="2"/>
  <c r="G17" i="2"/>
  <c r="G64" i="2"/>
  <c r="G54" i="2"/>
  <c r="G63" i="2"/>
  <c r="G40" i="2"/>
  <c r="G51" i="2"/>
  <c r="G74" i="2"/>
  <c r="G18" i="2"/>
  <c r="G52" i="2"/>
  <c r="G45" i="2"/>
  <c r="G71" i="2"/>
  <c r="G38" i="2"/>
  <c r="G67" i="2"/>
  <c r="G7" i="2"/>
  <c r="G53" i="2"/>
  <c r="G44" i="2"/>
  <c r="G68" i="2"/>
  <c r="G47" i="2"/>
  <c r="G14" i="2"/>
  <c r="G80" i="2"/>
  <c r="G79" i="2"/>
  <c r="G39" i="2"/>
  <c r="G60" i="2"/>
  <c r="G2" i="2"/>
  <c r="G16" i="2"/>
  <c r="G48" i="2"/>
  <c r="G31" i="2"/>
  <c r="G65" i="2"/>
  <c r="G10" i="2"/>
  <c r="G23" i="2"/>
  <c r="G27" i="2"/>
  <c r="G26" i="2"/>
  <c r="G8" i="2"/>
  <c r="G81" i="2"/>
  <c r="G30" i="2"/>
  <c r="G59" i="2"/>
  <c r="G19" i="2"/>
  <c r="G29" i="2"/>
  <c r="G78" i="2"/>
  <c r="G49" i="2"/>
  <c r="G66" i="2"/>
  <c r="G72" i="2"/>
  <c r="G20" i="2"/>
  <c r="G22" i="2"/>
  <c r="G13" i="2"/>
  <c r="G61" i="2"/>
  <c r="G24" i="2"/>
  <c r="G32" i="2"/>
  <c r="G35" i="2"/>
  <c r="G46" i="2"/>
  <c r="G58" i="2"/>
  <c r="G56" i="2"/>
  <c r="G11" i="2"/>
  <c r="G12" i="2"/>
  <c r="G62" i="2"/>
  <c r="G70" i="2"/>
  <c r="G21" i="2"/>
  <c r="G25" i="2"/>
  <c r="G57" i="2"/>
  <c r="G76" i="2"/>
  <c r="G6" i="2"/>
  <c r="G36" i="2"/>
  <c r="G41" i="2"/>
  <c r="G69" i="2"/>
  <c r="G28" i="2"/>
  <c r="G50" i="2"/>
  <c r="G34" i="2"/>
  <c r="G42" i="2"/>
  <c r="G75" i="2"/>
  <c r="G33" i="2"/>
  <c r="G3" i="2"/>
  <c r="A1" i="1" l="1"/>
  <c r="A2" i="1" s="1"/>
</calcChain>
</file>

<file path=xl/sharedStrings.xml><?xml version="1.0" encoding="utf-8"?>
<sst xmlns="http://schemas.openxmlformats.org/spreadsheetml/2006/main" count="1921" uniqueCount="406">
  <si>
    <t>Player</t>
  </si>
  <si>
    <t>Number selected</t>
  </si>
  <si>
    <t>Group</t>
  </si>
  <si>
    <t>Vegas odds to win</t>
  </si>
  <si>
    <t>Luke Donald</t>
  </si>
  <si>
    <t>A</t>
  </si>
  <si>
    <t>D</t>
  </si>
  <si>
    <t>Rickie Fowler</t>
  </si>
  <si>
    <t>Matt Kuchar</t>
  </si>
  <si>
    <t>Graeme McDowell</t>
  </si>
  <si>
    <t>Rory McIlroy</t>
  </si>
  <si>
    <t>Phil Mickelson</t>
  </si>
  <si>
    <t>Louis Oosthuizen</t>
  </si>
  <si>
    <t>Charl Schwartzel</t>
  </si>
  <si>
    <t>Adam Scott</t>
  </si>
  <si>
    <t>Bubba Watson</t>
  </si>
  <si>
    <t>Lee Westwood</t>
  </si>
  <si>
    <t>Tiger Woods</t>
  </si>
  <si>
    <t>Aaron Baddeley</t>
  </si>
  <si>
    <t>B</t>
  </si>
  <si>
    <t>Thomas Bjorn</t>
  </si>
  <si>
    <t>Angel Cabrera</t>
  </si>
  <si>
    <t>Michael Campbell</t>
  </si>
  <si>
    <t>Paul Casey</t>
  </si>
  <si>
    <t>Alex Cejka</t>
  </si>
  <si>
    <t>K. J. Choi</t>
  </si>
  <si>
    <t>Stewart Cink</t>
  </si>
  <si>
    <t>Jason Day</t>
  </si>
  <si>
    <t>Jason Duffner</t>
  </si>
  <si>
    <t>Simon Dyson</t>
  </si>
  <si>
    <t>Jim Furyk</t>
  </si>
  <si>
    <t>Lucas Glover</t>
  </si>
  <si>
    <t>Retief Goosen</t>
  </si>
  <si>
    <t>Peter Hanson</t>
  </si>
  <si>
    <t>Padraig Harrington</t>
  </si>
  <si>
    <t>Charles Howell III</t>
  </si>
  <si>
    <t>Trevor Immelman</t>
  </si>
  <si>
    <t>Ryo Ishikawa</t>
  </si>
  <si>
    <t>Miguel Angel Jimenez</t>
  </si>
  <si>
    <t>Dustin Johnson</t>
  </si>
  <si>
    <t>Zach Johnson</t>
  </si>
  <si>
    <t>Martin Kaymer</t>
  </si>
  <si>
    <t>Martin Laird</t>
  </si>
  <si>
    <t>Hunter Mahan</t>
  </si>
  <si>
    <t>E</t>
  </si>
  <si>
    <t>Francesco Molinari</t>
  </si>
  <si>
    <t>Geoff Ogilvy</t>
  </si>
  <si>
    <t>Ian Poulter</t>
  </si>
  <si>
    <t>Justin Rose</t>
  </si>
  <si>
    <t>Brandt Snedeker</t>
  </si>
  <si>
    <t>Keegan Bradley</t>
  </si>
  <si>
    <t>Steve Stricker</t>
  </si>
  <si>
    <t>Nick Watney</t>
  </si>
  <si>
    <t>Stephen Ames</t>
  </si>
  <si>
    <t>C</t>
  </si>
  <si>
    <t>Sang Moon-Bae</t>
  </si>
  <si>
    <t>Jason Bohn</t>
  </si>
  <si>
    <t>Jonathan Byrd</t>
  </si>
  <si>
    <t>Tim Clark</t>
  </si>
  <si>
    <t>Ben Crane</t>
  </si>
  <si>
    <t>Ernie Els</t>
  </si>
  <si>
    <t>Bob Estes</t>
  </si>
  <si>
    <t>Sergio Garcia</t>
  </si>
  <si>
    <t>Robert Garrigus</t>
  </si>
  <si>
    <t>Bill Haas</t>
  </si>
  <si>
    <t>Hunter Haas</t>
  </si>
  <si>
    <t>Anders Hansen</t>
  </si>
  <si>
    <t>Tim Herron</t>
  </si>
  <si>
    <t>Robert Karlsson</t>
  </si>
  <si>
    <t>Peter Lawrie</t>
  </si>
  <si>
    <t>Davis Love III</t>
  </si>
  <si>
    <t>Steve Marino</t>
  </si>
  <si>
    <t>Carl Pettersson</t>
  </si>
  <si>
    <t>Alvaro Quiros</t>
  </si>
  <si>
    <t>Chez Reavie</t>
  </si>
  <si>
    <t>John Senden</t>
  </si>
  <si>
    <t>Webb Simpson</t>
  </si>
  <si>
    <t>Vijay Singh</t>
  </si>
  <si>
    <t>David Toms</t>
  </si>
  <si>
    <t>Bo Van Pelt</t>
  </si>
  <si>
    <t>Mark Wilson</t>
  </si>
  <si>
    <t>Gary Woodland</t>
  </si>
  <si>
    <t>Y. E. Yang</t>
  </si>
  <si>
    <t>#</t>
  </si>
  <si>
    <t>Participant</t>
  </si>
  <si>
    <t>E-Mail</t>
  </si>
  <si>
    <t>Who collects?</t>
  </si>
  <si>
    <t>$</t>
  </si>
  <si>
    <t>Group A.1</t>
  </si>
  <si>
    <t>Group A.1 $</t>
  </si>
  <si>
    <t>Group A.2</t>
  </si>
  <si>
    <t>Group A.2 $</t>
  </si>
  <si>
    <t>Group B.1</t>
  </si>
  <si>
    <t>Group B.1 $</t>
  </si>
  <si>
    <t>Group B.2</t>
  </si>
  <si>
    <t>Group B.2 $</t>
  </si>
  <si>
    <t>Group B.3</t>
  </si>
  <si>
    <t>Group B.3 $</t>
  </si>
  <si>
    <t>Group C.1</t>
  </si>
  <si>
    <t>Group C.1 $</t>
  </si>
  <si>
    <t>Group C.2</t>
  </si>
  <si>
    <t>Group C.2 $</t>
  </si>
  <si>
    <t>Group C.3</t>
  </si>
  <si>
    <t>Group C.3 $</t>
  </si>
  <si>
    <t>Group D.1</t>
  </si>
  <si>
    <t>Group D.1 $</t>
  </si>
  <si>
    <t>Group D.2</t>
  </si>
  <si>
    <t>Group D.2 $</t>
  </si>
  <si>
    <t>Group D.3</t>
  </si>
  <si>
    <t>Group D.3 $</t>
  </si>
  <si>
    <t>Group E.1</t>
  </si>
  <si>
    <t>Group E.1 $</t>
  </si>
  <si>
    <t>Group E.2</t>
  </si>
  <si>
    <t>Group E.2 $</t>
  </si>
  <si>
    <t>Group E.3</t>
  </si>
  <si>
    <t>Group E.3 $</t>
  </si>
  <si>
    <t>Blake Adams</t>
  </si>
  <si>
    <t>Shane Bertsch</t>
  </si>
  <si>
    <t>Tommy Biershenk</t>
  </si>
  <si>
    <t>Olin Browne</t>
  </si>
  <si>
    <t>Roberto Castro</t>
  </si>
  <si>
    <t>Kevin Chappell</t>
  </si>
  <si>
    <t>Nicolas Colsaerts</t>
  </si>
  <si>
    <t>Joe Durant</t>
  </si>
  <si>
    <t>Gonzalo Fernandez-Castano</t>
  </si>
  <si>
    <t>Hiyoyuki Fujita</t>
  </si>
  <si>
    <t>Hunter Hamrick</t>
  </si>
  <si>
    <t>Jim Herman</t>
  </si>
  <si>
    <t>Fredrik Jacobson</t>
  </si>
  <si>
    <t>Brendan Jones</t>
  </si>
  <si>
    <t>Kyung-Tae Kim</t>
  </si>
  <si>
    <t>Soren Kjeldsen</t>
  </si>
  <si>
    <t>Dong-Hwan Lee</t>
  </si>
  <si>
    <t>Matteo Manassero</t>
  </si>
  <si>
    <t>Casey Martin</t>
  </si>
  <si>
    <t>Jesse Mueller</t>
  </si>
  <si>
    <t>Kevin Na</t>
  </si>
  <si>
    <t>Joe Ogilvie</t>
  </si>
  <si>
    <t>Rod Pampling</t>
  </si>
  <si>
    <t>J. B. Park</t>
  </si>
  <si>
    <t>John Peterson</t>
  </si>
  <si>
    <t>D. A. Points</t>
  </si>
  <si>
    <t>Robert Rock</t>
  </si>
  <si>
    <t>Brian Rowell</t>
  </si>
  <si>
    <t>Lee Slattery</t>
  </si>
  <si>
    <t>Kyle Stanley</t>
  </si>
  <si>
    <t>Kevin Streelman</t>
  </si>
  <si>
    <t>Toru Taniguchi</t>
  </si>
  <si>
    <t>Aaron Watkins</t>
  </si>
  <si>
    <t>Tim Weinhart</t>
  </si>
  <si>
    <t>Charlie Wi</t>
  </si>
  <si>
    <t>Casey Wittenberg</t>
  </si>
  <si>
    <t>Michael Allen</t>
  </si>
  <si>
    <t>Matthew Baldwin</t>
  </si>
  <si>
    <t>Matthew Bettencourt</t>
  </si>
  <si>
    <t>Gregory Bourdy</t>
  </si>
  <si>
    <t>Rafael Cabrera-Bello</t>
  </si>
  <si>
    <t>Paul Claxton</t>
  </si>
  <si>
    <t>George Coetzee</t>
  </si>
  <si>
    <t>Jeff Curl</t>
  </si>
  <si>
    <t>Martin Flores</t>
  </si>
  <si>
    <t>Brian Gaffney</t>
  </si>
  <si>
    <t>Brice Garnett</t>
  </si>
  <si>
    <t>Branden Grace</t>
  </si>
  <si>
    <t>James Hahn</t>
  </si>
  <si>
    <t>Brian Harman</t>
  </si>
  <si>
    <t>Morgan Hoffman</t>
  </si>
  <si>
    <t>Cole Howard</t>
  </si>
  <si>
    <t>Mikko Ilonen</t>
  </si>
  <si>
    <t>Raphael Jacquelin</t>
  </si>
  <si>
    <t>Scott Langley</t>
  </si>
  <si>
    <t>Steve LeBrun</t>
  </si>
  <si>
    <t>Edward Loar</t>
  </si>
  <si>
    <t>William Lunde</t>
  </si>
  <si>
    <t>David Mathis</t>
  </si>
  <si>
    <t>Mark McCormick</t>
  </si>
  <si>
    <t>Dennis Miller</t>
  </si>
  <si>
    <t>Alexander Noren</t>
  </si>
  <si>
    <t>Samuel Osborne</t>
  </si>
  <si>
    <t>Scott Piercy</t>
  </si>
  <si>
    <t>Alistair Presnell</t>
  </si>
  <si>
    <t>Scott Smith</t>
  </si>
  <si>
    <t>Sarron Stiles</t>
  </si>
  <si>
    <t>Anthony Summers</t>
  </si>
  <si>
    <t>Tadahiro Takayama</t>
  </si>
  <si>
    <t>Michael Thompson</t>
  </si>
  <si>
    <t>Nicholas Thompson</t>
  </si>
  <si>
    <t>Marc Warren</t>
  </si>
  <si>
    <t>jfoley@marcommdept.com</t>
  </si>
  <si>
    <t>Joe Foley</t>
  </si>
  <si>
    <t>How Paying?</t>
  </si>
  <si>
    <t>perrault@aol.com</t>
  </si>
  <si>
    <t>Tom Perrault</t>
  </si>
  <si>
    <t>Tom Perrault 1</t>
  </si>
  <si>
    <t>Tom Perrault 2</t>
  </si>
  <si>
    <t>Tyler.Anderson@phhonline.com</t>
  </si>
  <si>
    <t>Tyler Anderson</t>
  </si>
  <si>
    <t>7-1</t>
  </si>
  <si>
    <t>13-1</t>
  </si>
  <si>
    <t>16-1</t>
  </si>
  <si>
    <t>26-1</t>
  </si>
  <si>
    <t>126-1</t>
  </si>
  <si>
    <t>1000-1</t>
  </si>
  <si>
    <t>900-1</t>
  </si>
  <si>
    <t>1500-1</t>
  </si>
  <si>
    <t>800-1</t>
  </si>
  <si>
    <t>950-1</t>
  </si>
  <si>
    <t>1200-1</t>
  </si>
  <si>
    <t>850-1</t>
  </si>
  <si>
    <t>2000-1</t>
  </si>
  <si>
    <t>750-1</t>
  </si>
  <si>
    <t>600-1</t>
  </si>
  <si>
    <t>10-1</t>
  </si>
  <si>
    <t>15-1</t>
  </si>
  <si>
    <t>25-1</t>
  </si>
  <si>
    <t>60-1</t>
  </si>
  <si>
    <t>50-1</t>
  </si>
  <si>
    <t>30-1</t>
  </si>
  <si>
    <t>40-1</t>
  </si>
  <si>
    <t>100-1</t>
  </si>
  <si>
    <t>150-1</t>
  </si>
  <si>
    <t>200-1</t>
  </si>
  <si>
    <t>125-1</t>
  </si>
  <si>
    <t>80-1</t>
  </si>
  <si>
    <t>500-1</t>
  </si>
  <si>
    <t>250-1</t>
  </si>
  <si>
    <t>350-1</t>
  </si>
  <si>
    <t>5000-1</t>
  </si>
  <si>
    <t>300-1</t>
  </si>
  <si>
    <t>Kevin Erdall's Bro</t>
  </si>
  <si>
    <t>Kevin Erdall 1</t>
  </si>
  <si>
    <t>Kevin Erdall 2</t>
  </si>
  <si>
    <t>erdallkw@yahoo.com</t>
  </si>
  <si>
    <t>Eric Johansen</t>
  </si>
  <si>
    <t>eric.johansen@alliancebanks.com</t>
  </si>
  <si>
    <t>jwilly34@yahoo.com</t>
  </si>
  <si>
    <t>Jack Stassen</t>
  </si>
  <si>
    <t>Dan O'Brien</t>
  </si>
  <si>
    <t>dan.obrien@superiorgolfcars.com</t>
  </si>
  <si>
    <t>Jeff Larson</t>
  </si>
  <si>
    <t>jefflarson@kathfuel.com</t>
  </si>
  <si>
    <t>Steve Dahl</t>
  </si>
  <si>
    <t>Stevedahl@kathfuel.com</t>
  </si>
  <si>
    <t>Not sure Larson or Dahl</t>
  </si>
  <si>
    <t>Bruce Downey</t>
  </si>
  <si>
    <t>BDowney@gateway-banking.com</t>
  </si>
  <si>
    <t>Nick Dario</t>
  </si>
  <si>
    <t>Jason.dario@traditionllc.com</t>
  </si>
  <si>
    <t>Jason Dario</t>
  </si>
  <si>
    <t>Aaron Ziraks</t>
  </si>
  <si>
    <t>aziraks@gmail.cm</t>
  </si>
  <si>
    <t>Perpich.Bill@principal.com</t>
  </si>
  <si>
    <t>Bill Perpich</t>
  </si>
  <si>
    <t>Frank Herdzina</t>
  </si>
  <si>
    <t>fherdzin@comcast.net</t>
  </si>
  <si>
    <t>geneschlaefer@yahoo.com</t>
  </si>
  <si>
    <t>Gene Schlaefer</t>
  </si>
  <si>
    <t>kennykranz@hotmail.com</t>
  </si>
  <si>
    <t>Kenny Kranz</t>
  </si>
  <si>
    <t>russ@2ndswing.com</t>
  </si>
  <si>
    <t>Russ Higgins 1</t>
  </si>
  <si>
    <t>Russ Higgins 2</t>
  </si>
  <si>
    <t>Russ Higgins</t>
  </si>
  <si>
    <t>buckshawholdings@gmail.com</t>
  </si>
  <si>
    <t>Michael Marston 1</t>
  </si>
  <si>
    <t>Michael Marston 2</t>
  </si>
  <si>
    <t>Michael Marston 3</t>
  </si>
  <si>
    <t>Michael Marston</t>
  </si>
  <si>
    <t>Forest Lehman</t>
  </si>
  <si>
    <t>forrestlehman@yahoo.com</t>
  </si>
  <si>
    <t>Forest Lehman 1</t>
  </si>
  <si>
    <t>Forest Lehman 2</t>
  </si>
  <si>
    <t>tommycjc@aol.com</t>
  </si>
  <si>
    <t>Tommy Lyons</t>
  </si>
  <si>
    <t>Peter Rathmanner</t>
  </si>
  <si>
    <t>prathmanner@rubiconmortgagellc.com</t>
  </si>
  <si>
    <t>gstewartjr@stewartsforestproducts.com</t>
  </si>
  <si>
    <t>George Stewart</t>
  </si>
  <si>
    <t>Adam Rutzick</t>
  </si>
  <si>
    <t>chieflit@aol.com</t>
  </si>
  <si>
    <t>Jake Rutzick</t>
  </si>
  <si>
    <t>jrutzick@usfamily.net</t>
  </si>
  <si>
    <t>Jeff Rutzick</t>
  </si>
  <si>
    <t>Larry Douglas</t>
  </si>
  <si>
    <t>larry.douglas@glsmn.com</t>
  </si>
  <si>
    <t>Greg Wilson</t>
  </si>
  <si>
    <t>jgregwilson@msn.com</t>
  </si>
  <si>
    <t>Paid Jack Stassen</t>
  </si>
  <si>
    <t>Mark Tollefsbol</t>
  </si>
  <si>
    <t>Mark@pulseproducts.com</t>
  </si>
  <si>
    <t>Chris.keller@traditionllc.com</t>
  </si>
  <si>
    <t>Chris Keller</t>
  </si>
  <si>
    <t>Luke Kleckner</t>
  </si>
  <si>
    <t>Paid Chris Keller</t>
  </si>
  <si>
    <t>esvobodny@metlife.com</t>
  </si>
  <si>
    <t>Eric Svobodny 1</t>
  </si>
  <si>
    <t>Eric Svobodny 2</t>
  </si>
  <si>
    <t>Eric Svobodny</t>
  </si>
  <si>
    <t>Tom Buslee</t>
  </si>
  <si>
    <t>Tom.Buslee@traditionllc.com</t>
  </si>
  <si>
    <t>Lucas Kanavati</t>
  </si>
  <si>
    <t>Cmulcahy@mucr.com</t>
  </si>
  <si>
    <t>Craig Mulcahy</t>
  </si>
  <si>
    <t>mark.hofstad@traditionllc.com</t>
  </si>
  <si>
    <t>Mark Hofstad</t>
  </si>
  <si>
    <t>Gramw7@aol.com</t>
  </si>
  <si>
    <t>Dick Lindholm</t>
  </si>
  <si>
    <t>Friend of Mel Dario</t>
  </si>
  <si>
    <t>Jason Middaugh</t>
  </si>
  <si>
    <t>jason@damiddaugh.com</t>
  </si>
  <si>
    <t>Ryan.McKesson@adp.com</t>
  </si>
  <si>
    <t>Ryan McKesson</t>
  </si>
  <si>
    <t>Al Gora</t>
  </si>
  <si>
    <t>alandjan@hickorytech.net</t>
  </si>
  <si>
    <t>Steve Wensmann</t>
  </si>
  <si>
    <t>Swensmann169@hotmail.com</t>
  </si>
  <si>
    <t>chrisc@superiorgolfcars.com</t>
  </si>
  <si>
    <t>Chris Crnokrak</t>
  </si>
  <si>
    <t>jmontbriand@rpmgllc.com</t>
  </si>
  <si>
    <t>Jim Montbriand</t>
  </si>
  <si>
    <t>Benjamin.Doran@wellsfargo.com</t>
  </si>
  <si>
    <t>Benjamin Doran</t>
  </si>
  <si>
    <t>Benjamin Dorand</t>
  </si>
  <si>
    <t>michael.tierney@thomsonreuters.com</t>
  </si>
  <si>
    <t>Mike Tierney</t>
  </si>
  <si>
    <t>persby@gmail.com</t>
  </si>
  <si>
    <t>Andy Persby</t>
  </si>
  <si>
    <t>Dave Valento 1</t>
  </si>
  <si>
    <t>Dave Valento 2</t>
  </si>
  <si>
    <t>Brent@freadvisors.com</t>
  </si>
  <si>
    <t>tim.smith@anytimefitness.com</t>
  </si>
  <si>
    <t>Brent Godbout</t>
  </si>
  <si>
    <t>Tim Smith</t>
  </si>
  <si>
    <t>Paid Brent Godbout</t>
  </si>
  <si>
    <t>mniemeyer@rpmgllc.com</t>
  </si>
  <si>
    <t>Matt Niemeyer</t>
  </si>
  <si>
    <t>peterkraker@netscape.net</t>
  </si>
  <si>
    <t>Peter Kraker</t>
  </si>
  <si>
    <t>Paul Lindstrom</t>
  </si>
  <si>
    <t>Lindstromlaw@centurylink.net</t>
  </si>
  <si>
    <t>Andy Garvis</t>
  </si>
  <si>
    <t>andrew@uptownlawyer.com</t>
  </si>
  <si>
    <t>Dave Pessagno</t>
  </si>
  <si>
    <t>dave@dsgopen.com</t>
  </si>
  <si>
    <t>mackspools@yahoo.com</t>
  </si>
  <si>
    <t>Brian Mack</t>
  </si>
  <si>
    <t>brooks.erdall@traditionllc.com</t>
  </si>
  <si>
    <t>Brooks Erdall</t>
  </si>
  <si>
    <t>benjamin.simmons@thomsonreuters.com</t>
  </si>
  <si>
    <t>Ben Simmons</t>
  </si>
  <si>
    <t>jay@2ndswing.com</t>
  </si>
  <si>
    <t>Jay Sjovall</t>
  </si>
  <si>
    <t>mike.kraemer@mgkcompanies.com</t>
  </si>
  <si>
    <t>Mike Kraemer</t>
  </si>
  <si>
    <t>Steve Potter</t>
  </si>
  <si>
    <t>potterchiropractic@yahoo.com</t>
  </si>
  <si>
    <t>Scott Gerry</t>
  </si>
  <si>
    <t>Scott.gerry@gmail.com</t>
  </si>
  <si>
    <t>meldario1@yahoo.com</t>
  </si>
  <si>
    <t>Mel Dario</t>
  </si>
  <si>
    <t>tasj1@aol.com</t>
  </si>
  <si>
    <t>Tom@renex.us</t>
  </si>
  <si>
    <t>Tom Jones</t>
  </si>
  <si>
    <t>Trish Jones</t>
  </si>
  <si>
    <t>eric@thetitlegroupinc.com</t>
  </si>
  <si>
    <t>Eric Bigham</t>
  </si>
  <si>
    <t>Justin Green</t>
  </si>
  <si>
    <t>Paid Justin Green</t>
  </si>
  <si>
    <t>ryanradtke@kw.com</t>
  </si>
  <si>
    <t>Ryan Radtke</t>
  </si>
  <si>
    <t>ross@2ndswing.com</t>
  </si>
  <si>
    <t>Ross Fuchs</t>
  </si>
  <si>
    <t>chad-donnelly@hotmail.com</t>
  </si>
  <si>
    <t>Chad Donnelly</t>
  </si>
  <si>
    <t>droid_12@hotmail.com</t>
  </si>
  <si>
    <t>Andy Podmolik</t>
  </si>
  <si>
    <t>fudwvu@yahoo.com</t>
  </si>
  <si>
    <t>ryan.j.wensmann@gmail.com</t>
  </si>
  <si>
    <t>Ryan Wensmann</t>
  </si>
  <si>
    <t>Mira Young 1</t>
  </si>
  <si>
    <t>Mira Young 2</t>
  </si>
  <si>
    <t>Thephantom@trackphantom.com</t>
  </si>
  <si>
    <t>Dave Valento</t>
  </si>
  <si>
    <t>Paid Dave Valento</t>
  </si>
  <si>
    <t>lukekleckner@gmail.com</t>
  </si>
  <si>
    <t>Andy Podmolik 2</t>
  </si>
  <si>
    <t>Andy Podmolik 1</t>
  </si>
  <si>
    <t>Paid Andy Podmolik</t>
  </si>
  <si>
    <t>donaldraynolds@yahoo.com</t>
  </si>
  <si>
    <t>Barbara Raynolds</t>
  </si>
  <si>
    <t>Randy Raynolds</t>
  </si>
  <si>
    <t>Paid Randy Raynolds</t>
  </si>
  <si>
    <t>CONFIRMED PAYMENT</t>
  </si>
  <si>
    <t>Paying Michael Marston</t>
  </si>
  <si>
    <t>Paid Tom Perrault</t>
  </si>
  <si>
    <t>$50 CHECK to Dario</t>
  </si>
  <si>
    <t>$100 CHECK to Dario</t>
  </si>
  <si>
    <t>Paid Russ Higgins</t>
  </si>
  <si>
    <t>Paid Jeff Larson</t>
  </si>
  <si>
    <t>$150 CHECK to Dario</t>
  </si>
  <si>
    <t>$50 CASH to Dario</t>
  </si>
  <si>
    <t>$100 CASH to Dario</t>
  </si>
  <si>
    <t>Paid Kevin Erdall</t>
  </si>
  <si>
    <t>Paid Forest Lehman</t>
  </si>
  <si>
    <t>Paid Eric Svobodny</t>
  </si>
  <si>
    <t>$200 CHECK to Dario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</si>
</sst>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theme="0" tint="-0.14999847407452621"/>
      <name val="Arial"/>
      <family val="2"/>
    </font>
    <font>
      <strike/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2">
    <xf numFmtId="0" fontId="0" fillId="0" borderId="0" xfId="0"/>
    <xf numFmtId="0" fontId="2" fillId="2" borderId="0" xfId="0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49" fontId="3" fillId="3" borderId="3" xfId="0" applyNumberFormat="1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49" fontId="2" fillId="4" borderId="10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vertical="center" wrapText="1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49" fontId="2" fillId="4" borderId="15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horizontal="center" vertical="center"/>
    </xf>
    <xf numFmtId="49" fontId="2" fillId="5" borderId="6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49" fontId="2" fillId="5" borderId="10" xfId="0" applyNumberFormat="1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vertical="center" wrapText="1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49" fontId="2" fillId="5" borderId="15" xfId="0" applyNumberFormat="1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top"/>
    </xf>
    <xf numFmtId="44" fontId="4" fillId="7" borderId="2" xfId="1" applyFont="1" applyFill="1" applyBorder="1" applyAlignment="1">
      <alignment horizontal="center" vertical="top"/>
    </xf>
    <xf numFmtId="0" fontId="4" fillId="7" borderId="2" xfId="0" applyFont="1" applyFill="1" applyBorder="1" applyAlignment="1">
      <alignment horizontal="center" vertical="top"/>
    </xf>
    <xf numFmtId="0" fontId="4" fillId="8" borderId="2" xfId="0" applyFont="1" applyFill="1" applyBorder="1" applyAlignment="1">
      <alignment horizontal="center" vertical="top"/>
    </xf>
    <xf numFmtId="44" fontId="4" fillId="8" borderId="2" xfId="1" applyFont="1" applyFill="1" applyBorder="1" applyAlignment="1">
      <alignment horizontal="center" vertical="top"/>
    </xf>
    <xf numFmtId="0" fontId="4" fillId="9" borderId="2" xfId="0" applyFont="1" applyFill="1" applyBorder="1" applyAlignment="1">
      <alignment horizontal="center" vertical="top"/>
    </xf>
    <xf numFmtId="44" fontId="4" fillId="9" borderId="2" xfId="1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/>
    </xf>
    <xf numFmtId="44" fontId="4" fillId="4" borderId="2" xfId="1" applyFont="1" applyFill="1" applyBorder="1" applyAlignment="1">
      <alignment horizontal="center" vertical="top"/>
    </xf>
    <xf numFmtId="0" fontId="4" fillId="5" borderId="2" xfId="0" applyFont="1" applyFill="1" applyBorder="1" applyAlignment="1">
      <alignment horizontal="center" vertical="top"/>
    </xf>
    <xf numFmtId="44" fontId="4" fillId="5" borderId="2" xfId="1" applyFont="1" applyFill="1" applyBorder="1" applyAlignment="1">
      <alignment horizontal="center" vertical="top"/>
    </xf>
    <xf numFmtId="0" fontId="4" fillId="5" borderId="3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44" fontId="2" fillId="7" borderId="5" xfId="1" applyFont="1" applyFill="1" applyBorder="1" applyAlignment="1">
      <alignment horizontal="left"/>
    </xf>
    <xf numFmtId="0" fontId="2" fillId="7" borderId="5" xfId="0" applyFont="1" applyFill="1" applyBorder="1" applyAlignment="1">
      <alignment horizontal="left"/>
    </xf>
    <xf numFmtId="0" fontId="2" fillId="8" borderId="5" xfId="0" applyFont="1" applyFill="1" applyBorder="1" applyAlignment="1">
      <alignment horizontal="left"/>
    </xf>
    <xf numFmtId="44" fontId="2" fillId="8" borderId="5" xfId="1" applyFont="1" applyFill="1" applyBorder="1" applyAlignment="1">
      <alignment horizontal="left"/>
    </xf>
    <xf numFmtId="44" fontId="2" fillId="8" borderId="24" xfId="1" applyFont="1" applyFill="1" applyBorder="1" applyAlignment="1">
      <alignment horizontal="left"/>
    </xf>
    <xf numFmtId="0" fontId="2" fillId="9" borderId="5" xfId="0" applyFont="1" applyFill="1" applyBorder="1" applyAlignment="1">
      <alignment horizontal="left"/>
    </xf>
    <xf numFmtId="44" fontId="2" fillId="9" borderId="5" xfId="1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44" fontId="2" fillId="4" borderId="5" xfId="1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44" fontId="2" fillId="5" borderId="5" xfId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0" borderId="26" xfId="0" applyFont="1" applyBorder="1" applyAlignment="1">
      <alignment horizontal="left"/>
    </xf>
    <xf numFmtId="44" fontId="2" fillId="10" borderId="26" xfId="0" applyNumberFormat="1" applyFont="1" applyFill="1" applyBorder="1" applyAlignment="1">
      <alignment horizontal="left"/>
    </xf>
    <xf numFmtId="0" fontId="2" fillId="7" borderId="29" xfId="0" applyFont="1" applyFill="1" applyBorder="1" applyAlignment="1">
      <alignment horizontal="left"/>
    </xf>
    <xf numFmtId="44" fontId="2" fillId="7" borderId="9" xfId="1" applyFont="1" applyFill="1" applyBorder="1" applyAlignment="1">
      <alignment horizontal="left"/>
    </xf>
    <xf numFmtId="0" fontId="2" fillId="7" borderId="9" xfId="0" applyFont="1" applyFill="1" applyBorder="1" applyAlignment="1">
      <alignment horizontal="left"/>
    </xf>
    <xf numFmtId="0" fontId="2" fillId="8" borderId="9" xfId="0" applyFont="1" applyFill="1" applyBorder="1" applyAlignment="1">
      <alignment horizontal="left"/>
    </xf>
    <xf numFmtId="44" fontId="2" fillId="8" borderId="9" xfId="1" applyFont="1" applyFill="1" applyBorder="1" applyAlignment="1">
      <alignment horizontal="left"/>
    </xf>
    <xf numFmtId="44" fontId="2" fillId="8" borderId="30" xfId="1" applyFont="1" applyFill="1" applyBorder="1" applyAlignment="1">
      <alignment horizontal="left"/>
    </xf>
    <xf numFmtId="0" fontId="2" fillId="9" borderId="9" xfId="0" applyFont="1" applyFill="1" applyBorder="1" applyAlignment="1">
      <alignment horizontal="left"/>
    </xf>
    <xf numFmtId="44" fontId="2" fillId="9" borderId="9" xfId="1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44" fontId="2" fillId="4" borderId="9" xfId="1" applyFont="1" applyFill="1" applyBorder="1" applyAlignment="1">
      <alignment horizontal="left"/>
    </xf>
    <xf numFmtId="0" fontId="2" fillId="5" borderId="9" xfId="0" applyFont="1" applyFill="1" applyBorder="1" applyAlignment="1">
      <alignment horizontal="left"/>
    </xf>
    <xf numFmtId="44" fontId="2" fillId="5" borderId="9" xfId="1" applyFont="1" applyFill="1" applyBorder="1" applyAlignment="1">
      <alignment horizontal="left"/>
    </xf>
    <xf numFmtId="44" fontId="2" fillId="5" borderId="29" xfId="1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2" borderId="34" xfId="0" applyFont="1" applyFill="1" applyBorder="1" applyAlignment="1">
      <alignment horizontal="left"/>
    </xf>
    <xf numFmtId="44" fontId="2" fillId="10" borderId="32" xfId="0" applyNumberFormat="1" applyFont="1" applyFill="1" applyBorder="1" applyAlignment="1">
      <alignment horizontal="left"/>
    </xf>
    <xf numFmtId="44" fontId="2" fillId="7" borderId="14" xfId="1" applyFont="1" applyFill="1" applyBorder="1" applyAlignment="1">
      <alignment horizontal="left"/>
    </xf>
    <xf numFmtId="0" fontId="2" fillId="8" borderId="14" xfId="0" applyFont="1" applyFill="1" applyBorder="1" applyAlignment="1">
      <alignment horizontal="left"/>
    </xf>
    <xf numFmtId="44" fontId="2" fillId="8" borderId="14" xfId="1" applyFont="1" applyFill="1" applyBorder="1" applyAlignment="1">
      <alignment horizontal="left"/>
    </xf>
    <xf numFmtId="44" fontId="2" fillId="8" borderId="37" xfId="1" applyFont="1" applyFill="1" applyBorder="1" applyAlignment="1">
      <alignment horizontal="left"/>
    </xf>
    <xf numFmtId="44" fontId="2" fillId="9" borderId="14" xfId="1" applyFont="1" applyFill="1" applyBorder="1" applyAlignment="1">
      <alignment horizontal="left"/>
    </xf>
    <xf numFmtId="44" fontId="2" fillId="4" borderId="14" xfId="1" applyFont="1" applyFill="1" applyBorder="1" applyAlignment="1">
      <alignment horizontal="left"/>
    </xf>
    <xf numFmtId="44" fontId="2" fillId="5" borderId="14" xfId="1" applyFont="1" applyFill="1" applyBorder="1" applyAlignment="1">
      <alignment horizontal="left"/>
    </xf>
    <xf numFmtId="0" fontId="4" fillId="11" borderId="0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left"/>
    </xf>
    <xf numFmtId="0" fontId="2" fillId="11" borderId="0" xfId="0" applyFont="1" applyFill="1" applyBorder="1" applyAlignment="1">
      <alignment horizontal="left"/>
    </xf>
    <xf numFmtId="44" fontId="2" fillId="11" borderId="0" xfId="0" applyNumberFormat="1" applyFont="1" applyFill="1" applyBorder="1" applyAlignment="1">
      <alignment horizontal="left"/>
    </xf>
    <xf numFmtId="44" fontId="2" fillId="11" borderId="0" xfId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44" fontId="2" fillId="2" borderId="0" xfId="1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center" vertical="top" wrapText="1"/>
    </xf>
    <xf numFmtId="0" fontId="3" fillId="3" borderId="39" xfId="0" applyFont="1" applyFill="1" applyBorder="1" applyAlignment="1">
      <alignment horizontal="center" vertical="top" wrapText="1"/>
    </xf>
    <xf numFmtId="49" fontId="3" fillId="3" borderId="40" xfId="0" applyNumberFormat="1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left"/>
    </xf>
    <xf numFmtId="0" fontId="2" fillId="7" borderId="7" xfId="0" applyFont="1" applyFill="1" applyBorder="1" applyAlignment="1">
      <alignment horizontal="left"/>
    </xf>
    <xf numFmtId="0" fontId="2" fillId="7" borderId="12" xfId="0" applyFont="1" applyFill="1" applyBorder="1" applyAlignment="1">
      <alignment horizontal="left"/>
    </xf>
    <xf numFmtId="0" fontId="2" fillId="7" borderId="23" xfId="0" applyFont="1" applyFill="1" applyBorder="1" applyAlignment="1">
      <alignment horizontal="center"/>
    </xf>
    <xf numFmtId="0" fontId="2" fillId="7" borderId="22" xfId="0" applyFont="1" applyFill="1" applyBorder="1" applyAlignment="1">
      <alignment horizontal="center"/>
    </xf>
    <xf numFmtId="0" fontId="2" fillId="7" borderId="29" xfId="0" applyFont="1" applyFill="1" applyBorder="1" applyAlignment="1">
      <alignment horizontal="center"/>
    </xf>
    <xf numFmtId="0" fontId="2" fillId="7" borderId="27" xfId="0" applyFont="1" applyFill="1" applyBorder="1" applyAlignment="1">
      <alignment horizontal="center"/>
    </xf>
    <xf numFmtId="0" fontId="2" fillId="7" borderId="36" xfId="0" applyFont="1" applyFill="1" applyBorder="1" applyAlignment="1">
      <alignment horizontal="center"/>
    </xf>
    <xf numFmtId="0" fontId="2" fillId="7" borderId="33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8" borderId="41" xfId="0" applyFont="1" applyFill="1" applyBorder="1" applyAlignment="1">
      <alignment vertical="center" wrapText="1"/>
    </xf>
    <xf numFmtId="0" fontId="2" fillId="8" borderId="38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49" fontId="2" fillId="8" borderId="42" xfId="0" applyNumberFormat="1" applyFont="1" applyFill="1" applyBorder="1" applyAlignment="1">
      <alignment horizontal="center" vertical="center"/>
    </xf>
    <xf numFmtId="0" fontId="2" fillId="8" borderId="7" xfId="0" applyFont="1" applyFill="1" applyBorder="1" applyAlignment="1">
      <alignment vertical="center" wrapText="1"/>
    </xf>
    <xf numFmtId="0" fontId="2" fillId="8" borderId="9" xfId="0" applyFont="1" applyFill="1" applyBorder="1" applyAlignment="1">
      <alignment horizontal="center" vertical="center"/>
    </xf>
    <xf numFmtId="49" fontId="2" fillId="8" borderId="10" xfId="0" applyNumberFormat="1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vertical="center" wrapText="1"/>
    </xf>
    <xf numFmtId="0" fontId="2" fillId="8" borderId="17" xfId="0" applyFont="1" applyFill="1" applyBorder="1" applyAlignment="1">
      <alignment horizontal="center" vertical="center"/>
    </xf>
    <xf numFmtId="49" fontId="2" fillId="8" borderId="18" xfId="0" applyNumberFormat="1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left"/>
    </xf>
    <xf numFmtId="0" fontId="2" fillId="9" borderId="7" xfId="0" applyFont="1" applyFill="1" applyBorder="1" applyAlignment="1">
      <alignment horizontal="left"/>
    </xf>
    <xf numFmtId="0" fontId="2" fillId="9" borderId="12" xfId="0" applyFont="1" applyFill="1" applyBorder="1" applyAlignment="1">
      <alignment horizontal="left"/>
    </xf>
    <xf numFmtId="0" fontId="2" fillId="9" borderId="5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left"/>
    </xf>
    <xf numFmtId="2" fontId="6" fillId="2" borderId="0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left"/>
    </xf>
    <xf numFmtId="0" fontId="7" fillId="4" borderId="9" xfId="0" applyFont="1" applyFill="1" applyBorder="1" applyAlignment="1">
      <alignment horizontal="left"/>
    </xf>
    <xf numFmtId="0" fontId="7" fillId="8" borderId="9" xfId="0" applyFont="1" applyFill="1" applyBorder="1" applyAlignment="1">
      <alignment horizontal="left"/>
    </xf>
    <xf numFmtId="0" fontId="7" fillId="9" borderId="9" xfId="0" applyFont="1" applyFill="1" applyBorder="1" applyAlignment="1">
      <alignment horizontal="left"/>
    </xf>
    <xf numFmtId="44" fontId="7" fillId="8" borderId="30" xfId="1" applyFont="1" applyFill="1" applyBorder="1" applyAlignment="1">
      <alignment horizontal="left"/>
    </xf>
    <xf numFmtId="0" fontId="7" fillId="7" borderId="29" xfId="0" applyFont="1" applyFill="1" applyBorder="1" applyAlignment="1">
      <alignment horizontal="left"/>
    </xf>
    <xf numFmtId="0" fontId="7" fillId="7" borderId="9" xfId="0" applyFont="1" applyFill="1" applyBorder="1" applyAlignment="1">
      <alignment horizontal="left"/>
    </xf>
    <xf numFmtId="0" fontId="7" fillId="9" borderId="14" xfId="0" applyFont="1" applyFill="1" applyBorder="1" applyAlignment="1">
      <alignment horizontal="left"/>
    </xf>
    <xf numFmtId="0" fontId="7" fillId="5" borderId="14" xfId="0" applyFont="1" applyFill="1" applyBorder="1" applyAlignment="1">
      <alignment horizontal="left"/>
    </xf>
    <xf numFmtId="0" fontId="2" fillId="8" borderId="30" xfId="0" applyFont="1" applyFill="1" applyBorder="1" applyAlignment="1">
      <alignment horizontal="left"/>
    </xf>
    <xf numFmtId="44" fontId="7" fillId="8" borderId="9" xfId="1" applyFont="1" applyFill="1" applyBorder="1" applyAlignment="1">
      <alignment horizontal="left"/>
    </xf>
    <xf numFmtId="0" fontId="7" fillId="4" borderId="14" xfId="0" applyFont="1" applyFill="1" applyBorder="1" applyAlignment="1">
      <alignment horizontal="left"/>
    </xf>
    <xf numFmtId="0" fontId="7" fillId="8" borderId="5" xfId="0" applyFont="1" applyFill="1" applyBorder="1" applyAlignment="1">
      <alignment horizontal="left"/>
    </xf>
    <xf numFmtId="0" fontId="7" fillId="8" borderId="14" xfId="0" applyFont="1" applyFill="1" applyBorder="1" applyAlignment="1">
      <alignment horizontal="left"/>
    </xf>
    <xf numFmtId="0" fontId="7" fillId="7" borderId="36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44" fontId="2" fillId="4" borderId="13" xfId="1" applyFont="1" applyFill="1" applyBorder="1" applyAlignment="1">
      <alignment horizontal="left"/>
    </xf>
    <xf numFmtId="0" fontId="4" fillId="5" borderId="43" xfId="0" applyFont="1" applyFill="1" applyBorder="1" applyAlignment="1">
      <alignment horizontal="center" vertical="top"/>
    </xf>
    <xf numFmtId="0" fontId="7" fillId="5" borderId="24" xfId="0" applyFont="1" applyFill="1" applyBorder="1" applyAlignment="1">
      <alignment horizontal="left"/>
    </xf>
    <xf numFmtId="0" fontId="7" fillId="5" borderId="30" xfId="0" applyFont="1" applyFill="1" applyBorder="1" applyAlignment="1">
      <alignment horizontal="left"/>
    </xf>
    <xf numFmtId="0" fontId="2" fillId="5" borderId="30" xfId="0" applyFont="1" applyFill="1" applyBorder="1" applyAlignment="1">
      <alignment horizontal="left"/>
    </xf>
    <xf numFmtId="0" fontId="2" fillId="5" borderId="30" xfId="0" applyFont="1" applyFill="1" applyBorder="1" applyAlignment="1">
      <alignment vertical="center" wrapText="1"/>
    </xf>
    <xf numFmtId="0" fontId="7" fillId="5" borderId="37" xfId="0" applyFont="1" applyFill="1" applyBorder="1" applyAlignment="1">
      <alignment horizontal="left"/>
    </xf>
    <xf numFmtId="44" fontId="2" fillId="5" borderId="6" xfId="1" applyFont="1" applyFill="1" applyBorder="1" applyAlignment="1">
      <alignment horizontal="left"/>
    </xf>
    <xf numFmtId="44" fontId="2" fillId="5" borderId="10" xfId="1" applyFont="1" applyFill="1" applyBorder="1" applyAlignment="1">
      <alignment horizontal="left"/>
    </xf>
    <xf numFmtId="44" fontId="2" fillId="5" borderId="15" xfId="1" applyFont="1" applyFill="1" applyBorder="1" applyAlignment="1">
      <alignment horizontal="left"/>
    </xf>
    <xf numFmtId="0" fontId="7" fillId="7" borderId="14" xfId="0" applyFont="1" applyFill="1" applyBorder="1" applyAlignment="1">
      <alignment horizontal="left"/>
    </xf>
    <xf numFmtId="0" fontId="4" fillId="6" borderId="20" xfId="0" applyFont="1" applyFill="1" applyBorder="1" applyAlignment="1">
      <alignment horizontal="center" vertical="top"/>
    </xf>
    <xf numFmtId="0" fontId="4" fillId="2" borderId="28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center" vertical="top"/>
    </xf>
    <xf numFmtId="0" fontId="5" fillId="11" borderId="42" xfId="0" applyFont="1" applyFill="1" applyBorder="1" applyAlignment="1">
      <alignment horizontal="left"/>
    </xf>
    <xf numFmtId="0" fontId="2" fillId="2" borderId="44" xfId="0" applyFont="1" applyFill="1" applyBorder="1" applyAlignment="1">
      <alignment horizontal="left"/>
    </xf>
    <xf numFmtId="0" fontId="2" fillId="2" borderId="45" xfId="0" applyFont="1" applyFill="1" applyBorder="1" applyAlignment="1">
      <alignment horizontal="left"/>
    </xf>
    <xf numFmtId="44" fontId="4" fillId="7" borderId="21" xfId="1" applyFont="1" applyFill="1" applyBorder="1" applyAlignment="1">
      <alignment horizontal="center" vertical="top"/>
    </xf>
    <xf numFmtId="0" fontId="4" fillId="2" borderId="44" xfId="0" applyFont="1" applyFill="1" applyBorder="1" applyAlignment="1">
      <alignment horizontal="center"/>
    </xf>
    <xf numFmtId="44" fontId="2" fillId="10" borderId="46" xfId="0" applyNumberFormat="1" applyFont="1" applyFill="1" applyBorder="1" applyAlignment="1">
      <alignment horizontal="left"/>
    </xf>
    <xf numFmtId="0" fontId="7" fillId="7" borderId="25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center" vertical="top" wrapText="1"/>
    </xf>
    <xf numFmtId="0" fontId="4" fillId="7" borderId="19" xfId="0" applyFont="1" applyFill="1" applyBorder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6"/>
  <sheetViews>
    <sheetView tabSelected="1" workbookViewId="0">
      <pane xSplit="7" ySplit="1" topLeftCell="H2" activePane="bottomRight" state="frozen"/>
      <selection pane="topRight" activeCell="F1" sqref="F1"/>
      <selection pane="bottomLeft" activeCell="A2" sqref="A2"/>
      <selection pane="bottomRight" activeCell="I10" sqref="I10"/>
    </sheetView>
  </sheetViews>
  <sheetFormatPr defaultColWidth="9.125" defaultRowHeight="10.9" x14ac:dyDescent="0.2"/>
  <cols>
    <col min="1" max="1" width="2.375" style="55" bestFit="1" customWidth="1"/>
    <col min="2" max="2" width="12.875" style="88" bestFit="1" customWidth="1"/>
    <col min="3" max="3" width="28" style="91" hidden="1" customWidth="1"/>
    <col min="4" max="4" width="16.125" style="91" hidden="1" customWidth="1"/>
    <col min="5" max="5" width="16.5" style="91" hidden="1" customWidth="1"/>
    <col min="6" max="6" width="9.375" style="91" hidden="1" customWidth="1"/>
    <col min="7" max="7" width="11.75" style="55" bestFit="1" customWidth="1"/>
    <col min="8" max="8" width="12.5" style="55" bestFit="1" customWidth="1"/>
    <col min="9" max="9" width="14.375" style="90" bestFit="1" customWidth="1"/>
    <col min="10" max="10" width="12.25" style="55" bestFit="1" customWidth="1"/>
    <col min="11" max="11" width="14.375" style="90" bestFit="1" customWidth="1"/>
    <col min="12" max="12" width="12.625" style="55" bestFit="1" customWidth="1"/>
    <col min="13" max="13" width="14.375" style="90" bestFit="1" customWidth="1"/>
    <col min="14" max="14" width="15" style="55" bestFit="1" customWidth="1"/>
    <col min="15" max="15" width="14.375" style="90" bestFit="1" customWidth="1"/>
    <col min="16" max="16" width="12.25" style="90" bestFit="1" customWidth="1"/>
    <col min="17" max="17" width="14.375" style="90" bestFit="1" customWidth="1"/>
    <col min="18" max="18" width="12.25" style="55" bestFit="1" customWidth="1"/>
    <col min="19" max="19" width="14.375" style="90" bestFit="1" customWidth="1"/>
    <col min="20" max="20" width="12.25" style="55" bestFit="1" customWidth="1"/>
    <col min="21" max="21" width="14.375" style="90" bestFit="1" customWidth="1"/>
    <col min="22" max="22" width="12.25" style="55" bestFit="1" customWidth="1"/>
    <col min="23" max="23" width="14.375" style="90" bestFit="1" customWidth="1"/>
    <col min="24" max="24" width="12.25" style="55" bestFit="1" customWidth="1"/>
    <col min="25" max="25" width="14.375" style="90" bestFit="1" customWidth="1"/>
    <col min="26" max="26" width="12.875" style="55" bestFit="1" customWidth="1"/>
    <col min="27" max="27" width="14.375" style="90" bestFit="1" customWidth="1"/>
    <col min="28" max="28" width="19.375" style="55" bestFit="1" customWidth="1"/>
    <col min="29" max="29" width="14.375" style="90" bestFit="1" customWidth="1"/>
    <col min="30" max="30" width="14.25" style="55" bestFit="1" customWidth="1"/>
    <col min="31" max="31" width="14.25" style="90" bestFit="1" customWidth="1"/>
    <col min="32" max="32" width="14.25" style="55" bestFit="1" customWidth="1"/>
    <col min="33" max="33" width="14.25" style="90" bestFit="1" customWidth="1"/>
    <col min="34" max="34" width="14" style="55" bestFit="1" customWidth="1"/>
    <col min="35" max="35" width="9.5" style="90" bestFit="1" customWidth="1"/>
    <col min="36" max="16384" width="9.125" style="55"/>
  </cols>
  <sheetData>
    <row r="1" spans="1:35" s="43" customFormat="1" ht="22.45" thickBot="1" x14ac:dyDescent="0.3">
      <c r="A1" s="155" t="s">
        <v>83</v>
      </c>
      <c r="B1" s="162" t="s">
        <v>84</v>
      </c>
      <c r="C1" s="162" t="s">
        <v>85</v>
      </c>
      <c r="D1" s="170" t="s">
        <v>86</v>
      </c>
      <c r="E1" s="170" t="s">
        <v>190</v>
      </c>
      <c r="F1" s="170" t="s">
        <v>392</v>
      </c>
      <c r="G1" s="31" t="s">
        <v>87</v>
      </c>
      <c r="H1" s="171" t="s">
        <v>88</v>
      </c>
      <c r="I1" s="166" t="s">
        <v>89</v>
      </c>
      <c r="J1" s="33" t="s">
        <v>90</v>
      </c>
      <c r="K1" s="32" t="s">
        <v>91</v>
      </c>
      <c r="L1" s="34" t="s">
        <v>92</v>
      </c>
      <c r="M1" s="35" t="s">
        <v>93</v>
      </c>
      <c r="N1" s="34" t="s">
        <v>94</v>
      </c>
      <c r="O1" s="35" t="s">
        <v>95</v>
      </c>
      <c r="P1" s="34" t="s">
        <v>96</v>
      </c>
      <c r="Q1" s="35" t="s">
        <v>97</v>
      </c>
      <c r="R1" s="36" t="s">
        <v>98</v>
      </c>
      <c r="S1" s="37" t="s">
        <v>99</v>
      </c>
      <c r="T1" s="36" t="s">
        <v>100</v>
      </c>
      <c r="U1" s="37" t="s">
        <v>101</v>
      </c>
      <c r="V1" s="36" t="s">
        <v>102</v>
      </c>
      <c r="W1" s="37" t="s">
        <v>103</v>
      </c>
      <c r="X1" s="38" t="s">
        <v>104</v>
      </c>
      <c r="Y1" s="39" t="s">
        <v>105</v>
      </c>
      <c r="Z1" s="38" t="s">
        <v>106</v>
      </c>
      <c r="AA1" s="39" t="s">
        <v>107</v>
      </c>
      <c r="AB1" s="38" t="s">
        <v>108</v>
      </c>
      <c r="AC1" s="39" t="s">
        <v>109</v>
      </c>
      <c r="AD1" s="40" t="s">
        <v>110</v>
      </c>
      <c r="AE1" s="41" t="s">
        <v>111</v>
      </c>
      <c r="AF1" s="40" t="s">
        <v>112</v>
      </c>
      <c r="AG1" s="41" t="s">
        <v>113</v>
      </c>
      <c r="AH1" s="145" t="s">
        <v>114</v>
      </c>
      <c r="AI1" s="42" t="s">
        <v>115</v>
      </c>
    </row>
    <row r="2" spans="1:35" x14ac:dyDescent="0.2">
      <c r="A2" s="167">
        <v>1</v>
      </c>
      <c r="B2" s="163" t="s">
        <v>324</v>
      </c>
      <c r="C2" s="72" t="s">
        <v>323</v>
      </c>
      <c r="D2" s="164" t="s">
        <v>324</v>
      </c>
      <c r="E2" s="165" t="s">
        <v>395</v>
      </c>
      <c r="F2" s="165"/>
      <c r="G2" s="168">
        <f t="shared" ref="G2:G33" si="0">I2+K2+M2+O2+Q2+S2+U2+W2+Y2+AA2+AC2+AE2+AG2+AI2</f>
        <v>2943800</v>
      </c>
      <c r="H2" s="169" t="s">
        <v>10</v>
      </c>
      <c r="I2" s="44"/>
      <c r="J2" s="45" t="s">
        <v>17</v>
      </c>
      <c r="K2" s="44">
        <v>86348</v>
      </c>
      <c r="L2" s="46" t="s">
        <v>28</v>
      </c>
      <c r="M2" s="47">
        <v>276841</v>
      </c>
      <c r="N2" s="140" t="s">
        <v>39</v>
      </c>
      <c r="O2" s="48"/>
      <c r="P2" s="48" t="s">
        <v>48</v>
      </c>
      <c r="Q2" s="47">
        <v>86348</v>
      </c>
      <c r="R2" s="49" t="s">
        <v>62</v>
      </c>
      <c r="S2" s="50">
        <v>44144</v>
      </c>
      <c r="T2" s="49" t="s">
        <v>79</v>
      </c>
      <c r="U2" s="50">
        <v>19955</v>
      </c>
      <c r="V2" s="49" t="s">
        <v>76</v>
      </c>
      <c r="W2" s="50">
        <v>1440000</v>
      </c>
      <c r="X2" s="51" t="s">
        <v>128</v>
      </c>
      <c r="Y2" s="52">
        <v>118969</v>
      </c>
      <c r="Z2" s="51" t="s">
        <v>136</v>
      </c>
      <c r="AA2" s="52">
        <v>53168</v>
      </c>
      <c r="AB2" s="51" t="s">
        <v>122</v>
      </c>
      <c r="AC2" s="52">
        <v>68943</v>
      </c>
      <c r="AD2" s="53" t="s">
        <v>170</v>
      </c>
      <c r="AE2" s="54">
        <v>53168</v>
      </c>
      <c r="AF2" s="53" t="s">
        <v>185</v>
      </c>
      <c r="AG2" s="54">
        <v>695916</v>
      </c>
      <c r="AH2" s="146" t="s">
        <v>161</v>
      </c>
      <c r="AI2" s="151"/>
    </row>
    <row r="3" spans="1:35" x14ac:dyDescent="0.2">
      <c r="A3" s="156">
        <v>2</v>
      </c>
      <c r="B3" s="158" t="s">
        <v>189</v>
      </c>
      <c r="C3" s="71" t="s">
        <v>188</v>
      </c>
      <c r="D3" s="95" t="s">
        <v>189</v>
      </c>
      <c r="E3" s="95" t="s">
        <v>395</v>
      </c>
      <c r="F3" s="95"/>
      <c r="G3" s="57">
        <f t="shared" si="0"/>
        <v>2910070</v>
      </c>
      <c r="H3" s="58" t="s">
        <v>11</v>
      </c>
      <c r="I3" s="59">
        <v>18593</v>
      </c>
      <c r="J3" s="134" t="s">
        <v>15</v>
      </c>
      <c r="K3" s="59"/>
      <c r="L3" s="61" t="s">
        <v>28</v>
      </c>
      <c r="M3" s="62">
        <v>276841</v>
      </c>
      <c r="N3" s="61" t="s">
        <v>48</v>
      </c>
      <c r="O3" s="63">
        <v>86348</v>
      </c>
      <c r="P3" s="63" t="s">
        <v>51</v>
      </c>
      <c r="Q3" s="62">
        <v>118969</v>
      </c>
      <c r="R3" s="64" t="s">
        <v>60</v>
      </c>
      <c r="S3" s="65">
        <v>200280</v>
      </c>
      <c r="T3" s="64" t="s">
        <v>79</v>
      </c>
      <c r="U3" s="65">
        <v>19955</v>
      </c>
      <c r="V3" s="64" t="s">
        <v>76</v>
      </c>
      <c r="W3" s="65">
        <v>1440000</v>
      </c>
      <c r="X3" s="129" t="s">
        <v>141</v>
      </c>
      <c r="Y3" s="67"/>
      <c r="Z3" s="129" t="s">
        <v>145</v>
      </c>
      <c r="AA3" s="67"/>
      <c r="AB3" s="66" t="s">
        <v>150</v>
      </c>
      <c r="AC3" s="67">
        <v>53168</v>
      </c>
      <c r="AD3" s="128" t="s">
        <v>160</v>
      </c>
      <c r="AE3" s="69"/>
      <c r="AF3" s="128" t="s">
        <v>165</v>
      </c>
      <c r="AG3" s="69"/>
      <c r="AH3" s="148" t="s">
        <v>185</v>
      </c>
      <c r="AI3" s="152">
        <v>695916</v>
      </c>
    </row>
    <row r="4" spans="1:35" x14ac:dyDescent="0.2">
      <c r="A4" s="156">
        <v>3</v>
      </c>
      <c r="B4" s="158" t="s">
        <v>385</v>
      </c>
      <c r="C4" s="143" t="s">
        <v>374</v>
      </c>
      <c r="D4" s="95" t="s">
        <v>375</v>
      </c>
      <c r="E4" s="95" t="s">
        <v>387</v>
      </c>
      <c r="F4" s="95"/>
      <c r="G4" s="57">
        <f t="shared" si="0"/>
        <v>2847995</v>
      </c>
      <c r="H4" s="58" t="s">
        <v>8</v>
      </c>
      <c r="I4" s="59">
        <v>68943</v>
      </c>
      <c r="J4" s="134" t="s">
        <v>15</v>
      </c>
      <c r="K4" s="59"/>
      <c r="L4" s="61" t="s">
        <v>28</v>
      </c>
      <c r="M4" s="62">
        <v>276841</v>
      </c>
      <c r="N4" s="61" t="s">
        <v>43</v>
      </c>
      <c r="O4" s="63">
        <v>44144</v>
      </c>
      <c r="P4" s="63" t="s">
        <v>50</v>
      </c>
      <c r="Q4" s="62">
        <v>17633</v>
      </c>
      <c r="R4" s="131" t="s">
        <v>63</v>
      </c>
      <c r="S4" s="65"/>
      <c r="T4" s="64" t="s">
        <v>57</v>
      </c>
      <c r="U4" s="65">
        <v>21955</v>
      </c>
      <c r="V4" s="64" t="s">
        <v>76</v>
      </c>
      <c r="W4" s="65">
        <v>1440000</v>
      </c>
      <c r="X4" s="129" t="s">
        <v>145</v>
      </c>
      <c r="Y4" s="67"/>
      <c r="Z4" s="66" t="s">
        <v>128</v>
      </c>
      <c r="AA4" s="67">
        <v>118969</v>
      </c>
      <c r="AB4" s="66" t="s">
        <v>121</v>
      </c>
      <c r="AC4" s="67">
        <v>163594</v>
      </c>
      <c r="AD4" s="68" t="s">
        <v>185</v>
      </c>
      <c r="AE4" s="69">
        <v>695916</v>
      </c>
      <c r="AF4" s="128" t="s">
        <v>154</v>
      </c>
      <c r="AG4" s="69"/>
      <c r="AH4" s="147" t="s">
        <v>156</v>
      </c>
      <c r="AI4" s="152"/>
    </row>
    <row r="5" spans="1:35" x14ac:dyDescent="0.2">
      <c r="A5" s="156">
        <v>4</v>
      </c>
      <c r="B5" s="158" t="s">
        <v>379</v>
      </c>
      <c r="C5" s="56" t="s">
        <v>381</v>
      </c>
      <c r="D5" s="95" t="s">
        <v>382</v>
      </c>
      <c r="E5" s="95" t="s">
        <v>383</v>
      </c>
      <c r="F5" s="95"/>
      <c r="G5" s="57">
        <f t="shared" si="0"/>
        <v>2778735</v>
      </c>
      <c r="H5" s="58" t="s">
        <v>9</v>
      </c>
      <c r="I5" s="59">
        <v>695916</v>
      </c>
      <c r="J5" s="60" t="s">
        <v>16</v>
      </c>
      <c r="K5" s="59">
        <v>163594</v>
      </c>
      <c r="L5" s="61" t="s">
        <v>28</v>
      </c>
      <c r="M5" s="63">
        <v>276841</v>
      </c>
      <c r="N5" s="61" t="s">
        <v>27</v>
      </c>
      <c r="O5" s="63">
        <v>19955</v>
      </c>
      <c r="P5" s="132" t="s">
        <v>46</v>
      </c>
      <c r="Q5" s="62"/>
      <c r="R5" s="131" t="s">
        <v>69</v>
      </c>
      <c r="S5" s="65"/>
      <c r="T5" s="64" t="s">
        <v>79</v>
      </c>
      <c r="U5" s="65">
        <v>19955</v>
      </c>
      <c r="V5" s="64" t="s">
        <v>76</v>
      </c>
      <c r="W5" s="65">
        <v>1440000</v>
      </c>
      <c r="X5" s="66" t="s">
        <v>128</v>
      </c>
      <c r="Y5" s="67">
        <v>118969</v>
      </c>
      <c r="Z5" s="66" t="s">
        <v>125</v>
      </c>
      <c r="AA5" s="67">
        <v>24912</v>
      </c>
      <c r="AB5" s="129" t="s">
        <v>142</v>
      </c>
      <c r="AC5" s="67"/>
      <c r="AD5" s="68" t="s">
        <v>187</v>
      </c>
      <c r="AE5" s="69">
        <v>18593</v>
      </c>
      <c r="AF5" s="128" t="s">
        <v>177</v>
      </c>
      <c r="AG5" s="69"/>
      <c r="AH5" s="147" t="s">
        <v>156</v>
      </c>
      <c r="AI5" s="152"/>
    </row>
    <row r="6" spans="1:35" x14ac:dyDescent="0.2">
      <c r="A6" s="156">
        <v>5</v>
      </c>
      <c r="B6" s="158" t="s">
        <v>241</v>
      </c>
      <c r="C6" s="71" t="s">
        <v>242</v>
      </c>
      <c r="D6" s="95" t="s">
        <v>243</v>
      </c>
      <c r="E6" s="95" t="s">
        <v>398</v>
      </c>
      <c r="F6" s="95"/>
      <c r="G6" s="57">
        <f t="shared" si="0"/>
        <v>2678538</v>
      </c>
      <c r="H6" s="58" t="s">
        <v>16</v>
      </c>
      <c r="I6" s="59">
        <v>163594</v>
      </c>
      <c r="J6" s="60" t="s">
        <v>17</v>
      </c>
      <c r="K6" s="59">
        <v>86348</v>
      </c>
      <c r="L6" s="61" t="s">
        <v>28</v>
      </c>
      <c r="M6" s="63">
        <v>276841</v>
      </c>
      <c r="N6" s="61" t="s">
        <v>48</v>
      </c>
      <c r="O6" s="63">
        <v>86348</v>
      </c>
      <c r="P6" s="63" t="s">
        <v>43</v>
      </c>
      <c r="Q6" s="62">
        <v>276841</v>
      </c>
      <c r="R6" s="64" t="s">
        <v>60</v>
      </c>
      <c r="S6" s="65">
        <v>200280</v>
      </c>
      <c r="T6" s="64" t="s">
        <v>79</v>
      </c>
      <c r="U6" s="65">
        <v>19955</v>
      </c>
      <c r="V6" s="64" t="s">
        <v>76</v>
      </c>
      <c r="W6" s="65">
        <v>1440000</v>
      </c>
      <c r="X6" s="129" t="s">
        <v>141</v>
      </c>
      <c r="Y6" s="67"/>
      <c r="Z6" s="66" t="s">
        <v>136</v>
      </c>
      <c r="AA6" s="67">
        <v>53168</v>
      </c>
      <c r="AB6" s="66" t="s">
        <v>150</v>
      </c>
      <c r="AC6" s="67">
        <v>53168</v>
      </c>
      <c r="AD6" s="128" t="s">
        <v>164</v>
      </c>
      <c r="AE6" s="69"/>
      <c r="AF6" s="68" t="s">
        <v>159</v>
      </c>
      <c r="AG6" s="69">
        <v>21995</v>
      </c>
      <c r="AH6" s="147" t="s">
        <v>156</v>
      </c>
      <c r="AI6" s="152"/>
    </row>
    <row r="7" spans="1:35" x14ac:dyDescent="0.2">
      <c r="A7" s="156">
        <v>6</v>
      </c>
      <c r="B7" s="158" t="s">
        <v>347</v>
      </c>
      <c r="C7" s="71" t="s">
        <v>346</v>
      </c>
      <c r="D7" s="95" t="s">
        <v>347</v>
      </c>
      <c r="E7" s="95" t="s">
        <v>395</v>
      </c>
      <c r="F7" s="95"/>
      <c r="G7" s="57">
        <f t="shared" si="0"/>
        <v>2583611</v>
      </c>
      <c r="H7" s="58" t="s">
        <v>8</v>
      </c>
      <c r="I7" s="59">
        <v>68943</v>
      </c>
      <c r="J7" s="60" t="s">
        <v>14</v>
      </c>
      <c r="K7" s="59">
        <v>118969</v>
      </c>
      <c r="L7" s="130" t="s">
        <v>39</v>
      </c>
      <c r="M7" s="62"/>
      <c r="N7" s="61" t="s">
        <v>43</v>
      </c>
      <c r="O7" s="63">
        <v>44144</v>
      </c>
      <c r="P7" s="63" t="s">
        <v>52</v>
      </c>
      <c r="Q7" s="62">
        <v>86348</v>
      </c>
      <c r="R7" s="131" t="s">
        <v>66</v>
      </c>
      <c r="S7" s="65"/>
      <c r="T7" s="64" t="s">
        <v>62</v>
      </c>
      <c r="U7" s="65">
        <v>44144</v>
      </c>
      <c r="V7" s="64" t="s">
        <v>76</v>
      </c>
      <c r="W7" s="65">
        <v>1440000</v>
      </c>
      <c r="X7" s="66" t="s">
        <v>136</v>
      </c>
      <c r="Y7" s="67">
        <v>53168</v>
      </c>
      <c r="Z7" s="66" t="s">
        <v>133</v>
      </c>
      <c r="AA7" s="67">
        <v>31979</v>
      </c>
      <c r="AB7" s="129" t="s">
        <v>131</v>
      </c>
      <c r="AC7" s="67"/>
      <c r="AD7" s="68" t="s">
        <v>185</v>
      </c>
      <c r="AE7" s="69">
        <v>695916</v>
      </c>
      <c r="AF7" s="128" t="s">
        <v>184</v>
      </c>
      <c r="AG7" s="69"/>
      <c r="AH7" s="147" t="s">
        <v>157</v>
      </c>
      <c r="AI7" s="152"/>
    </row>
    <row r="8" spans="1:35" x14ac:dyDescent="0.2">
      <c r="A8" s="156">
        <v>7</v>
      </c>
      <c r="B8" s="158" t="s">
        <v>304</v>
      </c>
      <c r="C8" s="71" t="s">
        <v>303</v>
      </c>
      <c r="D8" s="95" t="s">
        <v>304</v>
      </c>
      <c r="E8" s="95" t="s">
        <v>395</v>
      </c>
      <c r="F8" s="95"/>
      <c r="G8" s="57">
        <f t="shared" si="0"/>
        <v>2488243</v>
      </c>
      <c r="H8" s="58" t="s">
        <v>16</v>
      </c>
      <c r="I8" s="59">
        <v>163594</v>
      </c>
      <c r="J8" s="60" t="s">
        <v>17</v>
      </c>
      <c r="K8" s="59">
        <v>86348</v>
      </c>
      <c r="L8" s="61" t="s">
        <v>28</v>
      </c>
      <c r="M8" s="62">
        <v>276841</v>
      </c>
      <c r="N8" s="61" t="s">
        <v>43</v>
      </c>
      <c r="O8" s="63">
        <v>44144</v>
      </c>
      <c r="P8" s="63" t="s">
        <v>51</v>
      </c>
      <c r="Q8" s="62">
        <v>118969</v>
      </c>
      <c r="R8" s="64" t="s">
        <v>62</v>
      </c>
      <c r="S8" s="65">
        <v>44144</v>
      </c>
      <c r="T8" s="64" t="s">
        <v>79</v>
      </c>
      <c r="U8" s="65">
        <v>19955</v>
      </c>
      <c r="V8" s="64" t="s">
        <v>76</v>
      </c>
      <c r="W8" s="65">
        <v>1440000</v>
      </c>
      <c r="X8" s="66" t="s">
        <v>128</v>
      </c>
      <c r="Y8" s="67">
        <v>118969</v>
      </c>
      <c r="Z8" s="66" t="s">
        <v>136</v>
      </c>
      <c r="AA8" s="67">
        <v>53168</v>
      </c>
      <c r="AB8" s="66" t="s">
        <v>122</v>
      </c>
      <c r="AC8" s="67">
        <v>68943</v>
      </c>
      <c r="AD8" s="68" t="s">
        <v>180</v>
      </c>
      <c r="AE8" s="69">
        <v>53168</v>
      </c>
      <c r="AF8" s="128" t="s">
        <v>154</v>
      </c>
      <c r="AG8" s="69"/>
      <c r="AH8" s="147" t="s">
        <v>184</v>
      </c>
      <c r="AI8" s="152"/>
    </row>
    <row r="9" spans="1:35" x14ac:dyDescent="0.2">
      <c r="A9" s="156">
        <v>8</v>
      </c>
      <c r="B9" s="158" t="s">
        <v>378</v>
      </c>
      <c r="C9" s="71" t="s">
        <v>377</v>
      </c>
      <c r="D9" s="95" t="s">
        <v>378</v>
      </c>
      <c r="E9" s="95" t="s">
        <v>395</v>
      </c>
      <c r="F9" s="95"/>
      <c r="G9" s="57">
        <f t="shared" si="0"/>
        <v>2485878</v>
      </c>
      <c r="H9" s="133" t="s">
        <v>4</v>
      </c>
      <c r="I9" s="59"/>
      <c r="J9" s="60" t="s">
        <v>17</v>
      </c>
      <c r="K9" s="59">
        <v>86348</v>
      </c>
      <c r="L9" s="61" t="s">
        <v>28</v>
      </c>
      <c r="M9" s="62">
        <v>276841</v>
      </c>
      <c r="N9" s="61" t="s">
        <v>51</v>
      </c>
      <c r="O9" s="63">
        <v>118969</v>
      </c>
      <c r="P9" s="63" t="s">
        <v>47</v>
      </c>
      <c r="Q9" s="63">
        <v>38816</v>
      </c>
      <c r="R9" s="64" t="s">
        <v>60</v>
      </c>
      <c r="S9" s="65">
        <v>200280</v>
      </c>
      <c r="T9" s="64" t="s">
        <v>62</v>
      </c>
      <c r="U9" s="65">
        <v>44144</v>
      </c>
      <c r="V9" s="64" t="s">
        <v>76</v>
      </c>
      <c r="W9" s="65">
        <v>1440000</v>
      </c>
      <c r="X9" s="66" t="s">
        <v>116</v>
      </c>
      <c r="Y9" s="67">
        <v>86348</v>
      </c>
      <c r="Z9" s="66" t="s">
        <v>128</v>
      </c>
      <c r="AA9" s="67">
        <v>118969</v>
      </c>
      <c r="AB9" s="66" t="s">
        <v>136</v>
      </c>
      <c r="AC9" s="67">
        <v>53168</v>
      </c>
      <c r="AD9" s="68" t="s">
        <v>152</v>
      </c>
      <c r="AE9" s="69">
        <v>21995</v>
      </c>
      <c r="AF9" s="128" t="s">
        <v>158</v>
      </c>
      <c r="AG9" s="69"/>
      <c r="AH9" s="147" t="s">
        <v>156</v>
      </c>
      <c r="AI9" s="152"/>
    </row>
    <row r="10" spans="1:35" x14ac:dyDescent="0.2">
      <c r="A10" s="156">
        <v>9</v>
      </c>
      <c r="B10" s="158" t="s">
        <v>312</v>
      </c>
      <c r="C10" s="71" t="s">
        <v>313</v>
      </c>
      <c r="D10" s="95" t="s">
        <v>312</v>
      </c>
      <c r="E10" s="95" t="s">
        <v>395</v>
      </c>
      <c r="F10" s="95"/>
      <c r="G10" s="57">
        <f t="shared" si="0"/>
        <v>2360249</v>
      </c>
      <c r="H10" s="58" t="s">
        <v>16</v>
      </c>
      <c r="I10" s="59">
        <v>163594</v>
      </c>
      <c r="J10" s="60" t="s">
        <v>17</v>
      </c>
      <c r="K10" s="59">
        <v>86348</v>
      </c>
      <c r="L10" s="61" t="s">
        <v>43</v>
      </c>
      <c r="M10" s="62">
        <v>44144</v>
      </c>
      <c r="N10" s="61" t="s">
        <v>40</v>
      </c>
      <c r="O10" s="63">
        <v>38816</v>
      </c>
      <c r="P10" s="63" t="s">
        <v>30</v>
      </c>
      <c r="Q10" s="63">
        <v>276841</v>
      </c>
      <c r="R10" s="64" t="s">
        <v>78</v>
      </c>
      <c r="S10" s="65">
        <v>276841</v>
      </c>
      <c r="T10" s="131" t="s">
        <v>72</v>
      </c>
      <c r="U10" s="65"/>
      <c r="V10" s="64" t="s">
        <v>76</v>
      </c>
      <c r="W10" s="65">
        <v>1440000</v>
      </c>
      <c r="X10" s="129" t="s">
        <v>141</v>
      </c>
      <c r="Y10" s="67"/>
      <c r="Z10" s="66" t="s">
        <v>137</v>
      </c>
      <c r="AA10" s="67">
        <v>16512</v>
      </c>
      <c r="AB10" s="66" t="s">
        <v>138</v>
      </c>
      <c r="AC10" s="67">
        <v>17153</v>
      </c>
      <c r="AD10" s="128" t="s">
        <v>164</v>
      </c>
      <c r="AE10" s="69"/>
      <c r="AF10" s="128" t="s">
        <v>161</v>
      </c>
      <c r="AG10" s="69"/>
      <c r="AH10" s="147" t="s">
        <v>177</v>
      </c>
      <c r="AI10" s="152"/>
    </row>
    <row r="11" spans="1:35" x14ac:dyDescent="0.2">
      <c r="A11" s="156">
        <v>10</v>
      </c>
      <c r="B11" s="159" t="s">
        <v>260</v>
      </c>
      <c r="C11" s="71" t="s">
        <v>259</v>
      </c>
      <c r="D11" s="95" t="s">
        <v>262</v>
      </c>
      <c r="E11" s="95" t="s">
        <v>396</v>
      </c>
      <c r="F11" s="95"/>
      <c r="G11" s="57">
        <f t="shared" si="0"/>
        <v>2321794</v>
      </c>
      <c r="H11" s="58" t="s">
        <v>16</v>
      </c>
      <c r="I11" s="59">
        <v>163594</v>
      </c>
      <c r="J11" s="60" t="s">
        <v>17</v>
      </c>
      <c r="K11" s="59">
        <v>86348</v>
      </c>
      <c r="L11" s="61" t="s">
        <v>28</v>
      </c>
      <c r="M11" s="62">
        <v>276841</v>
      </c>
      <c r="N11" s="61" t="s">
        <v>41</v>
      </c>
      <c r="O11" s="63">
        <v>118969</v>
      </c>
      <c r="P11" s="63" t="s">
        <v>51</v>
      </c>
      <c r="Q11" s="63">
        <v>118969</v>
      </c>
      <c r="R11" s="131" t="s">
        <v>81</v>
      </c>
      <c r="S11" s="65"/>
      <c r="T11" s="64" t="s">
        <v>57</v>
      </c>
      <c r="U11" s="65">
        <v>21955</v>
      </c>
      <c r="V11" s="64" t="s">
        <v>76</v>
      </c>
      <c r="W11" s="65">
        <v>1440000</v>
      </c>
      <c r="X11" s="129" t="s">
        <v>123</v>
      </c>
      <c r="Y11" s="67"/>
      <c r="Z11" s="66" t="s">
        <v>150</v>
      </c>
      <c r="AA11" s="67">
        <v>53168</v>
      </c>
      <c r="AB11" s="66" t="s">
        <v>146</v>
      </c>
      <c r="AC11" s="67">
        <v>19955</v>
      </c>
      <c r="AD11" s="68" t="s">
        <v>159</v>
      </c>
      <c r="AE11" s="69">
        <v>21995</v>
      </c>
      <c r="AF11" s="128" t="s">
        <v>173</v>
      </c>
      <c r="AG11" s="69"/>
      <c r="AH11" s="147" t="s">
        <v>175</v>
      </c>
      <c r="AI11" s="152"/>
    </row>
    <row r="12" spans="1:35" x14ac:dyDescent="0.2">
      <c r="A12" s="156">
        <v>11</v>
      </c>
      <c r="B12" s="159" t="s">
        <v>258</v>
      </c>
      <c r="C12" s="71" t="s">
        <v>257</v>
      </c>
      <c r="D12" s="95" t="s">
        <v>258</v>
      </c>
      <c r="E12" s="95" t="s">
        <v>395</v>
      </c>
      <c r="F12" s="95"/>
      <c r="G12" s="57">
        <f t="shared" si="0"/>
        <v>2256075</v>
      </c>
      <c r="H12" s="133" t="s">
        <v>10</v>
      </c>
      <c r="I12" s="59"/>
      <c r="J12" s="60" t="s">
        <v>17</v>
      </c>
      <c r="K12" s="59">
        <v>86348</v>
      </c>
      <c r="L12" s="61" t="s">
        <v>28</v>
      </c>
      <c r="M12" s="62">
        <v>276841</v>
      </c>
      <c r="N12" s="130" t="s">
        <v>39</v>
      </c>
      <c r="O12" s="63"/>
      <c r="P12" s="63" t="s">
        <v>43</v>
      </c>
      <c r="Q12" s="63">
        <v>276841</v>
      </c>
      <c r="R12" s="131" t="s">
        <v>64</v>
      </c>
      <c r="S12" s="65"/>
      <c r="T12" s="64" t="s">
        <v>57</v>
      </c>
      <c r="U12" s="65">
        <v>21955</v>
      </c>
      <c r="V12" s="64" t="s">
        <v>76</v>
      </c>
      <c r="W12" s="65">
        <v>1440000</v>
      </c>
      <c r="X12" s="129" t="s">
        <v>145</v>
      </c>
      <c r="Y12" s="67"/>
      <c r="Z12" s="66" t="s">
        <v>133</v>
      </c>
      <c r="AA12" s="67">
        <v>31979</v>
      </c>
      <c r="AB12" s="66" t="s">
        <v>122</v>
      </c>
      <c r="AC12" s="67">
        <v>68943</v>
      </c>
      <c r="AD12" s="68" t="s">
        <v>170</v>
      </c>
      <c r="AE12" s="69">
        <v>53168</v>
      </c>
      <c r="AF12" s="128" t="s">
        <v>154</v>
      </c>
      <c r="AG12" s="69"/>
      <c r="AH12" s="147" t="s">
        <v>179</v>
      </c>
      <c r="AI12" s="152"/>
    </row>
    <row r="13" spans="1:35" x14ac:dyDescent="0.2">
      <c r="A13" s="156">
        <v>12</v>
      </c>
      <c r="B13" s="159" t="s">
        <v>274</v>
      </c>
      <c r="C13" s="71" t="s">
        <v>275</v>
      </c>
      <c r="D13" s="95" t="s">
        <v>274</v>
      </c>
      <c r="E13" s="95" t="s">
        <v>395</v>
      </c>
      <c r="F13" s="95"/>
      <c r="G13" s="57">
        <f t="shared" si="0"/>
        <v>2223751</v>
      </c>
      <c r="H13" s="133" t="s">
        <v>4</v>
      </c>
      <c r="I13" s="59"/>
      <c r="J13" s="134" t="s">
        <v>10</v>
      </c>
      <c r="K13" s="59"/>
      <c r="L13" s="61" t="s">
        <v>43</v>
      </c>
      <c r="M13" s="62">
        <v>44144</v>
      </c>
      <c r="N13" s="61" t="s">
        <v>48</v>
      </c>
      <c r="O13" s="63">
        <v>86348</v>
      </c>
      <c r="P13" s="63" t="s">
        <v>30</v>
      </c>
      <c r="Q13" s="63">
        <v>276841</v>
      </c>
      <c r="R13" s="64" t="s">
        <v>75</v>
      </c>
      <c r="S13" s="65">
        <v>163594</v>
      </c>
      <c r="T13" s="131" t="s">
        <v>55</v>
      </c>
      <c r="U13" s="65"/>
      <c r="V13" s="64" t="s">
        <v>76</v>
      </c>
      <c r="W13" s="65">
        <v>1440000</v>
      </c>
      <c r="X13" s="66" t="s">
        <v>128</v>
      </c>
      <c r="Y13" s="67">
        <v>118969</v>
      </c>
      <c r="Z13" s="129" t="s">
        <v>145</v>
      </c>
      <c r="AA13" s="67"/>
      <c r="AB13" s="66" t="s">
        <v>122</v>
      </c>
      <c r="AC13" s="67">
        <v>68943</v>
      </c>
      <c r="AD13" s="128" t="s">
        <v>158</v>
      </c>
      <c r="AE13" s="69"/>
      <c r="AF13" s="128" t="s">
        <v>154</v>
      </c>
      <c r="AG13" s="69"/>
      <c r="AH13" s="148" t="s">
        <v>163</v>
      </c>
      <c r="AI13" s="152">
        <v>24912</v>
      </c>
    </row>
    <row r="14" spans="1:35" x14ac:dyDescent="0.2">
      <c r="A14" s="156">
        <v>13</v>
      </c>
      <c r="B14" s="159" t="s">
        <v>337</v>
      </c>
      <c r="C14" s="71" t="s">
        <v>336</v>
      </c>
      <c r="D14" s="95" t="s">
        <v>337</v>
      </c>
      <c r="E14" s="95" t="s">
        <v>395</v>
      </c>
      <c r="F14" s="95"/>
      <c r="G14" s="57">
        <f t="shared" si="0"/>
        <v>2222145</v>
      </c>
      <c r="H14" s="133" t="s">
        <v>10</v>
      </c>
      <c r="I14" s="59"/>
      <c r="J14" s="60" t="s">
        <v>16</v>
      </c>
      <c r="K14" s="59">
        <v>163594</v>
      </c>
      <c r="L14" s="61" t="s">
        <v>43</v>
      </c>
      <c r="M14" s="62">
        <v>44144</v>
      </c>
      <c r="N14" s="61" t="s">
        <v>52</v>
      </c>
      <c r="O14" s="63">
        <v>86348</v>
      </c>
      <c r="P14" s="63" t="s">
        <v>41</v>
      </c>
      <c r="Q14" s="63">
        <v>118969</v>
      </c>
      <c r="R14" s="64" t="s">
        <v>62</v>
      </c>
      <c r="S14" s="65">
        <v>44144</v>
      </c>
      <c r="T14" s="131" t="s">
        <v>64</v>
      </c>
      <c r="U14" s="65"/>
      <c r="V14" s="64" t="s">
        <v>76</v>
      </c>
      <c r="W14" s="65">
        <v>1440000</v>
      </c>
      <c r="X14" s="66" t="s">
        <v>121</v>
      </c>
      <c r="Y14" s="67">
        <v>163594</v>
      </c>
      <c r="Z14" s="66" t="s">
        <v>133</v>
      </c>
      <c r="AA14" s="67">
        <v>31979</v>
      </c>
      <c r="AB14" s="66" t="s">
        <v>130</v>
      </c>
      <c r="AC14" s="67">
        <v>18113</v>
      </c>
      <c r="AD14" s="128" t="s">
        <v>154</v>
      </c>
      <c r="AE14" s="69"/>
      <c r="AF14" s="68" t="s">
        <v>186</v>
      </c>
      <c r="AG14" s="69">
        <v>24912</v>
      </c>
      <c r="AH14" s="148" t="s">
        <v>169</v>
      </c>
      <c r="AI14" s="152">
        <v>86348</v>
      </c>
    </row>
    <row r="15" spans="1:35" x14ac:dyDescent="0.2">
      <c r="A15" s="156">
        <v>14</v>
      </c>
      <c r="B15" s="159" t="s">
        <v>327</v>
      </c>
      <c r="C15" s="56" t="s">
        <v>381</v>
      </c>
      <c r="D15" s="95" t="s">
        <v>382</v>
      </c>
      <c r="E15" s="95" t="s">
        <v>405</v>
      </c>
      <c r="F15" s="95"/>
      <c r="G15" s="57">
        <f t="shared" si="0"/>
        <v>2175358</v>
      </c>
      <c r="H15" s="58" t="s">
        <v>16</v>
      </c>
      <c r="I15" s="59">
        <v>163594</v>
      </c>
      <c r="J15" s="60" t="s">
        <v>8</v>
      </c>
      <c r="K15" s="59">
        <v>68943</v>
      </c>
      <c r="L15" s="130" t="s">
        <v>33</v>
      </c>
      <c r="M15" s="62"/>
      <c r="N15" s="61" t="s">
        <v>27</v>
      </c>
      <c r="O15" s="63">
        <v>19955</v>
      </c>
      <c r="P15" s="63" t="s">
        <v>28</v>
      </c>
      <c r="Q15" s="63">
        <v>276841</v>
      </c>
      <c r="R15" s="131" t="s">
        <v>63</v>
      </c>
      <c r="S15" s="65"/>
      <c r="T15" s="131" t="s">
        <v>64</v>
      </c>
      <c r="U15" s="65"/>
      <c r="V15" s="64" t="s">
        <v>76</v>
      </c>
      <c r="W15" s="65">
        <v>1440000</v>
      </c>
      <c r="X15" s="66" t="s">
        <v>128</v>
      </c>
      <c r="Y15" s="67">
        <v>118969</v>
      </c>
      <c r="Z15" s="66" t="s">
        <v>130</v>
      </c>
      <c r="AA15" s="67">
        <v>18113</v>
      </c>
      <c r="AB15" s="66" t="s">
        <v>122</v>
      </c>
      <c r="AC15" s="67">
        <v>68943</v>
      </c>
      <c r="AD15" s="128" t="s">
        <v>155</v>
      </c>
      <c r="AE15" s="69"/>
      <c r="AF15" s="128" t="s">
        <v>177</v>
      </c>
      <c r="AG15" s="69"/>
      <c r="AH15" s="147" t="s">
        <v>156</v>
      </c>
      <c r="AI15" s="152"/>
    </row>
    <row r="16" spans="1:35" x14ac:dyDescent="0.2">
      <c r="A16" s="156">
        <v>15</v>
      </c>
      <c r="B16" s="159" t="s">
        <v>321</v>
      </c>
      <c r="C16" s="71" t="s">
        <v>320</v>
      </c>
      <c r="D16" s="95" t="s">
        <v>322</v>
      </c>
      <c r="E16" s="95" t="s">
        <v>395</v>
      </c>
      <c r="F16" s="95"/>
      <c r="G16" s="57">
        <f t="shared" si="0"/>
        <v>2132760</v>
      </c>
      <c r="H16" s="133" t="s">
        <v>4</v>
      </c>
      <c r="I16" s="59"/>
      <c r="J16" s="60" t="s">
        <v>17</v>
      </c>
      <c r="K16" s="59">
        <v>86348</v>
      </c>
      <c r="L16" s="130" t="s">
        <v>39</v>
      </c>
      <c r="M16" s="62"/>
      <c r="N16" s="61" t="s">
        <v>43</v>
      </c>
      <c r="O16" s="63">
        <v>44144</v>
      </c>
      <c r="P16" s="63" t="s">
        <v>30</v>
      </c>
      <c r="Q16" s="63">
        <v>276841</v>
      </c>
      <c r="R16" s="64" t="s">
        <v>60</v>
      </c>
      <c r="S16" s="65">
        <v>200280</v>
      </c>
      <c r="T16" s="131" t="s">
        <v>72</v>
      </c>
      <c r="U16" s="65"/>
      <c r="V16" s="64" t="s">
        <v>76</v>
      </c>
      <c r="W16" s="65">
        <v>1440000</v>
      </c>
      <c r="X16" s="129" t="s">
        <v>141</v>
      </c>
      <c r="Y16" s="67"/>
      <c r="Z16" s="66" t="s">
        <v>136</v>
      </c>
      <c r="AA16" s="67">
        <v>53168</v>
      </c>
      <c r="AB16" s="129" t="s">
        <v>142</v>
      </c>
      <c r="AC16" s="67"/>
      <c r="AD16" s="128" t="s">
        <v>176</v>
      </c>
      <c r="AE16" s="69"/>
      <c r="AF16" s="128" t="s">
        <v>168</v>
      </c>
      <c r="AG16" s="69"/>
      <c r="AH16" s="148" t="s">
        <v>171</v>
      </c>
      <c r="AI16" s="152">
        <v>31979</v>
      </c>
    </row>
    <row r="17" spans="1:35" x14ac:dyDescent="0.2">
      <c r="A17" s="156">
        <v>16</v>
      </c>
      <c r="B17" s="159" t="s">
        <v>386</v>
      </c>
      <c r="C17" s="56" t="s">
        <v>374</v>
      </c>
      <c r="D17" s="95" t="s">
        <v>375</v>
      </c>
      <c r="E17" s="95" t="s">
        <v>396</v>
      </c>
      <c r="F17" s="95"/>
      <c r="G17" s="57">
        <f t="shared" si="0"/>
        <v>2126287</v>
      </c>
      <c r="H17" s="133" t="s">
        <v>10</v>
      </c>
      <c r="I17" s="59"/>
      <c r="J17" s="60" t="s">
        <v>16</v>
      </c>
      <c r="K17" s="59">
        <v>163594</v>
      </c>
      <c r="L17" s="130" t="s">
        <v>33</v>
      </c>
      <c r="M17" s="62"/>
      <c r="N17" s="61" t="s">
        <v>48</v>
      </c>
      <c r="O17" s="63">
        <v>86348</v>
      </c>
      <c r="P17" s="63" t="s">
        <v>30</v>
      </c>
      <c r="Q17" s="63">
        <v>276841</v>
      </c>
      <c r="R17" s="131" t="s">
        <v>64</v>
      </c>
      <c r="S17" s="65"/>
      <c r="T17" s="131" t="s">
        <v>77</v>
      </c>
      <c r="U17" s="65"/>
      <c r="V17" s="64" t="s">
        <v>76</v>
      </c>
      <c r="W17" s="65">
        <v>1440000</v>
      </c>
      <c r="X17" s="129" t="s">
        <v>141</v>
      </c>
      <c r="Y17" s="67"/>
      <c r="Z17" s="66" t="s">
        <v>136</v>
      </c>
      <c r="AA17" s="67">
        <v>53168</v>
      </c>
      <c r="AB17" s="66" t="s">
        <v>150</v>
      </c>
      <c r="AC17" s="67">
        <v>53168</v>
      </c>
      <c r="AD17" s="68" t="s">
        <v>170</v>
      </c>
      <c r="AE17" s="69">
        <v>53168</v>
      </c>
      <c r="AF17" s="128" t="s">
        <v>183</v>
      </c>
      <c r="AG17" s="69"/>
      <c r="AH17" s="147" t="s">
        <v>175</v>
      </c>
      <c r="AI17" s="152"/>
    </row>
    <row r="18" spans="1:35" x14ac:dyDescent="0.2">
      <c r="A18" s="156">
        <v>17</v>
      </c>
      <c r="B18" s="159" t="s">
        <v>359</v>
      </c>
      <c r="C18" s="71" t="s">
        <v>358</v>
      </c>
      <c r="D18" s="95" t="s">
        <v>359</v>
      </c>
      <c r="E18" s="95" t="s">
        <v>395</v>
      </c>
      <c r="F18" s="95"/>
      <c r="G18" s="57">
        <f t="shared" si="0"/>
        <v>2049905</v>
      </c>
      <c r="H18" s="133" t="s">
        <v>12</v>
      </c>
      <c r="I18" s="59"/>
      <c r="J18" s="60" t="s">
        <v>8</v>
      </c>
      <c r="K18" s="59">
        <v>68943</v>
      </c>
      <c r="L18" s="61" t="s">
        <v>28</v>
      </c>
      <c r="M18" s="62">
        <v>276841</v>
      </c>
      <c r="N18" s="137" t="s">
        <v>47</v>
      </c>
      <c r="O18" s="62">
        <v>38816</v>
      </c>
      <c r="P18" s="63" t="s">
        <v>41</v>
      </c>
      <c r="Q18" s="63">
        <v>118969</v>
      </c>
      <c r="R18" s="131" t="s">
        <v>72</v>
      </c>
      <c r="S18" s="65"/>
      <c r="T18" s="131" t="s">
        <v>55</v>
      </c>
      <c r="U18" s="65"/>
      <c r="V18" s="64" t="s">
        <v>76</v>
      </c>
      <c r="W18" s="65">
        <v>1440000</v>
      </c>
      <c r="X18" s="129" t="s">
        <v>141</v>
      </c>
      <c r="Y18" s="67"/>
      <c r="Z18" s="66" t="s">
        <v>136</v>
      </c>
      <c r="AA18" s="67">
        <v>53168</v>
      </c>
      <c r="AB18" s="129" t="s">
        <v>145</v>
      </c>
      <c r="AC18" s="67"/>
      <c r="AD18" s="128" t="s">
        <v>176</v>
      </c>
      <c r="AE18" s="69"/>
      <c r="AF18" s="128" t="s">
        <v>168</v>
      </c>
      <c r="AG18" s="69"/>
      <c r="AH18" s="148" t="s">
        <v>180</v>
      </c>
      <c r="AI18" s="152">
        <v>53168</v>
      </c>
    </row>
    <row r="19" spans="1:35" x14ac:dyDescent="0.2">
      <c r="A19" s="156">
        <v>18</v>
      </c>
      <c r="B19" s="159" t="s">
        <v>295</v>
      </c>
      <c r="C19" s="71" t="s">
        <v>294</v>
      </c>
      <c r="D19" s="95" t="s">
        <v>297</v>
      </c>
      <c r="E19" s="95" t="s">
        <v>396</v>
      </c>
      <c r="F19" s="95"/>
      <c r="G19" s="57">
        <f t="shared" si="0"/>
        <v>2010685</v>
      </c>
      <c r="H19" s="58" t="s">
        <v>16</v>
      </c>
      <c r="I19" s="59">
        <v>163594</v>
      </c>
      <c r="J19" s="60" t="s">
        <v>17</v>
      </c>
      <c r="K19" s="59">
        <v>86348</v>
      </c>
      <c r="L19" s="130" t="s">
        <v>39</v>
      </c>
      <c r="M19" s="62"/>
      <c r="N19" s="61" t="s">
        <v>48</v>
      </c>
      <c r="O19" s="62">
        <v>86348</v>
      </c>
      <c r="P19" s="63" t="s">
        <v>50</v>
      </c>
      <c r="Q19" s="63">
        <v>17633</v>
      </c>
      <c r="R19" s="131" t="s">
        <v>64</v>
      </c>
      <c r="S19" s="65"/>
      <c r="T19" s="131" t="s">
        <v>71</v>
      </c>
      <c r="U19" s="65"/>
      <c r="V19" s="64" t="s">
        <v>76</v>
      </c>
      <c r="W19" s="65">
        <v>1440000</v>
      </c>
      <c r="X19" s="129" t="s">
        <v>127</v>
      </c>
      <c r="Y19" s="67"/>
      <c r="Z19" s="129" t="s">
        <v>145</v>
      </c>
      <c r="AA19" s="67"/>
      <c r="AB19" s="66" t="s">
        <v>121</v>
      </c>
      <c r="AC19" s="67">
        <v>163594</v>
      </c>
      <c r="AD19" s="68" t="s">
        <v>166</v>
      </c>
      <c r="AE19" s="69">
        <v>53168</v>
      </c>
      <c r="AF19" s="128" t="s">
        <v>154</v>
      </c>
      <c r="AG19" s="69"/>
      <c r="AH19" s="147" t="s">
        <v>156</v>
      </c>
      <c r="AI19" s="152"/>
    </row>
    <row r="20" spans="1:35" x14ac:dyDescent="0.2">
      <c r="A20" s="156">
        <v>19</v>
      </c>
      <c r="B20" s="159" t="s">
        <v>278</v>
      </c>
      <c r="C20" s="71" t="s">
        <v>279</v>
      </c>
      <c r="D20" s="95" t="s">
        <v>278</v>
      </c>
      <c r="E20" s="95" t="s">
        <v>395</v>
      </c>
      <c r="F20" s="95"/>
      <c r="G20" s="57">
        <f t="shared" si="0"/>
        <v>1961459</v>
      </c>
      <c r="H20" s="133" t="s">
        <v>4</v>
      </c>
      <c r="I20" s="59"/>
      <c r="J20" s="60" t="s">
        <v>17</v>
      </c>
      <c r="K20" s="59">
        <v>86348</v>
      </c>
      <c r="L20" s="61" t="s">
        <v>28</v>
      </c>
      <c r="M20" s="62">
        <v>276841</v>
      </c>
      <c r="N20" s="61" t="s">
        <v>27</v>
      </c>
      <c r="O20" s="62">
        <v>19955</v>
      </c>
      <c r="P20" s="132" t="s">
        <v>39</v>
      </c>
      <c r="Q20" s="62"/>
      <c r="R20" s="131" t="s">
        <v>64</v>
      </c>
      <c r="S20" s="65"/>
      <c r="T20" s="64" t="s">
        <v>70</v>
      </c>
      <c r="U20" s="65">
        <v>53168</v>
      </c>
      <c r="V20" s="64" t="s">
        <v>76</v>
      </c>
      <c r="W20" s="65">
        <v>1440000</v>
      </c>
      <c r="X20" s="66" t="s">
        <v>136</v>
      </c>
      <c r="Y20" s="67">
        <v>53168</v>
      </c>
      <c r="Z20" s="66" t="s">
        <v>133</v>
      </c>
      <c r="AA20" s="67">
        <v>31979</v>
      </c>
      <c r="AB20" s="129" t="s">
        <v>142</v>
      </c>
      <c r="AC20" s="67"/>
      <c r="AD20" s="128" t="s">
        <v>172</v>
      </c>
      <c r="AE20" s="69"/>
      <c r="AF20" s="128" t="s">
        <v>184</v>
      </c>
      <c r="AG20" s="69"/>
      <c r="AH20" s="147" t="s">
        <v>156</v>
      </c>
      <c r="AI20" s="152"/>
    </row>
    <row r="21" spans="1:35" x14ac:dyDescent="0.2">
      <c r="A21" s="156">
        <v>20</v>
      </c>
      <c r="B21" s="159" t="s">
        <v>252</v>
      </c>
      <c r="C21" s="71" t="s">
        <v>251</v>
      </c>
      <c r="D21" s="95" t="s">
        <v>252</v>
      </c>
      <c r="E21" s="95" t="s">
        <v>395</v>
      </c>
      <c r="F21" s="95"/>
      <c r="G21" s="57">
        <f t="shared" si="0"/>
        <v>1915416</v>
      </c>
      <c r="H21" s="58" t="s">
        <v>9</v>
      </c>
      <c r="I21" s="59">
        <v>695916</v>
      </c>
      <c r="J21" s="60" t="s">
        <v>17</v>
      </c>
      <c r="K21" s="59">
        <v>86348</v>
      </c>
      <c r="L21" s="61" t="s">
        <v>28</v>
      </c>
      <c r="M21" s="62">
        <v>276841</v>
      </c>
      <c r="N21" s="61" t="s">
        <v>48</v>
      </c>
      <c r="O21" s="62">
        <v>86348</v>
      </c>
      <c r="P21" s="63" t="s">
        <v>30</v>
      </c>
      <c r="Q21" s="62">
        <v>276841</v>
      </c>
      <c r="R21" s="64" t="s">
        <v>78</v>
      </c>
      <c r="S21" s="65">
        <v>276841</v>
      </c>
      <c r="T21" s="131" t="s">
        <v>67</v>
      </c>
      <c r="U21" s="65"/>
      <c r="V21" s="64" t="s">
        <v>62</v>
      </c>
      <c r="W21" s="65">
        <v>44144</v>
      </c>
      <c r="X21" s="66" t="s">
        <v>128</v>
      </c>
      <c r="Y21" s="67">
        <v>118969</v>
      </c>
      <c r="Z21" s="66" t="s">
        <v>136</v>
      </c>
      <c r="AA21" s="67">
        <v>53168</v>
      </c>
      <c r="AB21" s="129" t="s">
        <v>145</v>
      </c>
      <c r="AC21" s="67"/>
      <c r="AD21" s="128" t="s">
        <v>173</v>
      </c>
      <c r="AE21" s="69"/>
      <c r="AF21" s="128" t="s">
        <v>154</v>
      </c>
      <c r="AG21" s="69"/>
      <c r="AH21" s="147" t="s">
        <v>179</v>
      </c>
      <c r="AI21" s="152"/>
    </row>
    <row r="22" spans="1:35" x14ac:dyDescent="0.2">
      <c r="A22" s="156">
        <v>21</v>
      </c>
      <c r="B22" s="159" t="s">
        <v>277</v>
      </c>
      <c r="C22" s="72" t="s">
        <v>276</v>
      </c>
      <c r="D22" s="95" t="s">
        <v>277</v>
      </c>
      <c r="E22" s="95" t="s">
        <v>395</v>
      </c>
      <c r="F22" s="95"/>
      <c r="G22" s="57">
        <f t="shared" si="0"/>
        <v>1839409</v>
      </c>
      <c r="H22" s="133" t="s">
        <v>4</v>
      </c>
      <c r="I22" s="59"/>
      <c r="J22" s="134" t="s">
        <v>10</v>
      </c>
      <c r="K22" s="59"/>
      <c r="L22" s="130" t="s">
        <v>46</v>
      </c>
      <c r="M22" s="63"/>
      <c r="N22" s="61" t="s">
        <v>52</v>
      </c>
      <c r="O22" s="63">
        <v>86348</v>
      </c>
      <c r="P22" s="63" t="s">
        <v>51</v>
      </c>
      <c r="Q22" s="62">
        <v>118969</v>
      </c>
      <c r="R22" s="131" t="s">
        <v>64</v>
      </c>
      <c r="S22" s="65"/>
      <c r="T22" s="64" t="s">
        <v>57</v>
      </c>
      <c r="U22" s="65">
        <v>21955</v>
      </c>
      <c r="V22" s="64" t="s">
        <v>76</v>
      </c>
      <c r="W22" s="65">
        <v>1440000</v>
      </c>
      <c r="X22" s="66" t="s">
        <v>128</v>
      </c>
      <c r="Y22" s="67">
        <v>118969</v>
      </c>
      <c r="Z22" s="66" t="s">
        <v>136</v>
      </c>
      <c r="AA22" s="67">
        <v>53168</v>
      </c>
      <c r="AB22" s="129" t="s">
        <v>145</v>
      </c>
      <c r="AC22" s="67"/>
      <c r="AD22" s="128" t="s">
        <v>160</v>
      </c>
      <c r="AE22" s="69"/>
      <c r="AF22" s="128" t="s">
        <v>154</v>
      </c>
      <c r="AG22" s="69"/>
      <c r="AH22" s="147" t="s">
        <v>179</v>
      </c>
      <c r="AI22" s="152"/>
    </row>
    <row r="23" spans="1:35" x14ac:dyDescent="0.2">
      <c r="A23" s="156">
        <v>22</v>
      </c>
      <c r="B23" s="159" t="s">
        <v>311</v>
      </c>
      <c r="C23" s="72" t="s">
        <v>310</v>
      </c>
      <c r="D23" s="95" t="s">
        <v>311</v>
      </c>
      <c r="E23" s="95" t="s">
        <v>395</v>
      </c>
      <c r="F23" s="95"/>
      <c r="G23" s="57">
        <f t="shared" si="0"/>
        <v>1831211</v>
      </c>
      <c r="H23" s="58" t="s">
        <v>9</v>
      </c>
      <c r="I23" s="59">
        <v>695916</v>
      </c>
      <c r="J23" s="60" t="s">
        <v>17</v>
      </c>
      <c r="K23" s="59">
        <v>86348</v>
      </c>
      <c r="L23" s="61" t="s">
        <v>28</v>
      </c>
      <c r="M23" s="62">
        <v>276841</v>
      </c>
      <c r="N23" s="61" t="s">
        <v>25</v>
      </c>
      <c r="O23" s="63">
        <v>118969</v>
      </c>
      <c r="P23" s="63" t="s">
        <v>43</v>
      </c>
      <c r="Q23" s="62">
        <v>276841</v>
      </c>
      <c r="R23" s="64" t="s">
        <v>60</v>
      </c>
      <c r="S23" s="65">
        <v>200280</v>
      </c>
      <c r="T23" s="131" t="s">
        <v>59</v>
      </c>
      <c r="U23" s="65"/>
      <c r="V23" s="64" t="s">
        <v>70</v>
      </c>
      <c r="W23" s="65">
        <v>53168</v>
      </c>
      <c r="X23" s="66" t="s">
        <v>137</v>
      </c>
      <c r="Y23" s="67">
        <v>16512</v>
      </c>
      <c r="Z23" s="66" t="s">
        <v>136</v>
      </c>
      <c r="AA23" s="67">
        <v>53168</v>
      </c>
      <c r="AB23" s="129" t="s">
        <v>145</v>
      </c>
      <c r="AC23" s="67"/>
      <c r="AD23" s="128" t="s">
        <v>164</v>
      </c>
      <c r="AE23" s="69"/>
      <c r="AF23" s="128" t="s">
        <v>167</v>
      </c>
      <c r="AG23" s="69"/>
      <c r="AH23" s="148" t="s">
        <v>180</v>
      </c>
      <c r="AI23" s="152">
        <v>53168</v>
      </c>
    </row>
    <row r="24" spans="1:35" x14ac:dyDescent="0.2">
      <c r="A24" s="156">
        <v>23</v>
      </c>
      <c r="B24" s="159" t="s">
        <v>271</v>
      </c>
      <c r="C24" s="72" t="s">
        <v>269</v>
      </c>
      <c r="D24" s="95" t="s">
        <v>268</v>
      </c>
      <c r="E24" s="95" t="s">
        <v>403</v>
      </c>
      <c r="F24" s="95"/>
      <c r="G24" s="57">
        <f t="shared" si="0"/>
        <v>1819016</v>
      </c>
      <c r="H24" s="58" t="s">
        <v>9</v>
      </c>
      <c r="I24" s="59">
        <v>695916</v>
      </c>
      <c r="J24" s="60" t="s">
        <v>17</v>
      </c>
      <c r="K24" s="59">
        <v>86348</v>
      </c>
      <c r="L24" s="61" t="s">
        <v>25</v>
      </c>
      <c r="M24" s="62">
        <v>118969</v>
      </c>
      <c r="N24" s="61" t="s">
        <v>28</v>
      </c>
      <c r="O24" s="63">
        <v>276841</v>
      </c>
      <c r="P24" s="63" t="s">
        <v>50</v>
      </c>
      <c r="Q24" s="62">
        <v>17633</v>
      </c>
      <c r="R24" s="64" t="s">
        <v>78</v>
      </c>
      <c r="S24" s="65">
        <v>276841</v>
      </c>
      <c r="T24" s="64" t="s">
        <v>57</v>
      </c>
      <c r="U24" s="65">
        <v>21955</v>
      </c>
      <c r="V24" s="64" t="s">
        <v>75</v>
      </c>
      <c r="W24" s="65">
        <v>163594</v>
      </c>
      <c r="X24" s="66" t="s">
        <v>128</v>
      </c>
      <c r="Y24" s="67">
        <v>118969</v>
      </c>
      <c r="Z24" s="129" t="s">
        <v>142</v>
      </c>
      <c r="AA24" s="67"/>
      <c r="AB24" s="66" t="s">
        <v>146</v>
      </c>
      <c r="AC24" s="67">
        <v>19955</v>
      </c>
      <c r="AD24" s="68" t="s">
        <v>152</v>
      </c>
      <c r="AE24" s="69">
        <v>21995</v>
      </c>
      <c r="AF24" s="128" t="s">
        <v>165</v>
      </c>
      <c r="AG24" s="69"/>
      <c r="AH24" s="147" t="s">
        <v>184</v>
      </c>
      <c r="AI24" s="152"/>
    </row>
    <row r="25" spans="1:35" x14ac:dyDescent="0.2">
      <c r="A25" s="156">
        <v>24</v>
      </c>
      <c r="B25" s="159" t="s">
        <v>249</v>
      </c>
      <c r="C25" s="71" t="s">
        <v>250</v>
      </c>
      <c r="D25" s="95" t="s">
        <v>249</v>
      </c>
      <c r="E25" s="95" t="s">
        <v>395</v>
      </c>
      <c r="F25" s="95"/>
      <c r="G25" s="57">
        <f t="shared" si="0"/>
        <v>1782273</v>
      </c>
      <c r="H25" s="58" t="s">
        <v>8</v>
      </c>
      <c r="I25" s="59">
        <v>68943</v>
      </c>
      <c r="J25" s="60" t="s">
        <v>17</v>
      </c>
      <c r="K25" s="59">
        <v>86348</v>
      </c>
      <c r="L25" s="61" t="s">
        <v>28</v>
      </c>
      <c r="M25" s="62">
        <v>276841</v>
      </c>
      <c r="N25" s="61" t="s">
        <v>50</v>
      </c>
      <c r="O25" s="63">
        <v>17633</v>
      </c>
      <c r="P25" s="63" t="s">
        <v>30</v>
      </c>
      <c r="Q25" s="62">
        <v>276841</v>
      </c>
      <c r="R25" s="64" t="s">
        <v>60</v>
      </c>
      <c r="S25" s="65">
        <v>200280</v>
      </c>
      <c r="T25" s="131" t="s">
        <v>64</v>
      </c>
      <c r="U25" s="65"/>
      <c r="V25" s="64" t="s">
        <v>79</v>
      </c>
      <c r="W25" s="65">
        <v>19955</v>
      </c>
      <c r="X25" s="129" t="s">
        <v>141</v>
      </c>
      <c r="Y25" s="67"/>
      <c r="Z25" s="66" t="s">
        <v>116</v>
      </c>
      <c r="AA25" s="67">
        <v>86348</v>
      </c>
      <c r="AB25" s="66" t="s">
        <v>136</v>
      </c>
      <c r="AC25" s="67">
        <v>53168</v>
      </c>
      <c r="AD25" s="128" t="s">
        <v>174</v>
      </c>
      <c r="AE25" s="69"/>
      <c r="AF25" s="68" t="s">
        <v>185</v>
      </c>
      <c r="AG25" s="69">
        <v>695916</v>
      </c>
      <c r="AH25" s="147" t="s">
        <v>179</v>
      </c>
      <c r="AI25" s="152"/>
    </row>
    <row r="26" spans="1:35" x14ac:dyDescent="0.2">
      <c r="A26" s="156">
        <v>25</v>
      </c>
      <c r="B26" s="159" t="s">
        <v>306</v>
      </c>
      <c r="C26" s="71" t="s">
        <v>305</v>
      </c>
      <c r="D26" s="95" t="s">
        <v>307</v>
      </c>
      <c r="E26" s="95" t="s">
        <v>395</v>
      </c>
      <c r="F26" s="95"/>
      <c r="G26" s="57">
        <f t="shared" si="0"/>
        <v>1781445</v>
      </c>
      <c r="H26" s="133" t="s">
        <v>4</v>
      </c>
      <c r="I26" s="59"/>
      <c r="J26" s="60" t="s">
        <v>17</v>
      </c>
      <c r="K26" s="59">
        <v>86348</v>
      </c>
      <c r="L26" s="130" t="s">
        <v>39</v>
      </c>
      <c r="M26" s="62"/>
      <c r="N26" s="61" t="s">
        <v>40</v>
      </c>
      <c r="O26" s="63">
        <v>38816</v>
      </c>
      <c r="P26" s="63" t="s">
        <v>41</v>
      </c>
      <c r="Q26" s="63">
        <v>118969</v>
      </c>
      <c r="R26" s="64" t="s">
        <v>62</v>
      </c>
      <c r="S26" s="65">
        <v>44144</v>
      </c>
      <c r="T26" s="131" t="s">
        <v>64</v>
      </c>
      <c r="U26" s="65"/>
      <c r="V26" s="64" t="s">
        <v>76</v>
      </c>
      <c r="W26" s="65">
        <v>1440000</v>
      </c>
      <c r="X26" s="129" t="s">
        <v>134</v>
      </c>
      <c r="Y26" s="67"/>
      <c r="Z26" s="66" t="s">
        <v>136</v>
      </c>
      <c r="AA26" s="67">
        <v>53168</v>
      </c>
      <c r="AB26" s="129" t="s">
        <v>145</v>
      </c>
      <c r="AC26" s="67"/>
      <c r="AD26" s="128" t="s">
        <v>154</v>
      </c>
      <c r="AE26" s="69"/>
      <c r="AF26" s="128" t="s">
        <v>184</v>
      </c>
      <c r="AG26" s="69"/>
      <c r="AH26" s="147" t="s">
        <v>179</v>
      </c>
      <c r="AI26" s="152"/>
    </row>
    <row r="27" spans="1:35" x14ac:dyDescent="0.2">
      <c r="A27" s="156">
        <v>26</v>
      </c>
      <c r="B27" s="159" t="s">
        <v>308</v>
      </c>
      <c r="C27" s="71" t="s">
        <v>309</v>
      </c>
      <c r="D27" s="95" t="s">
        <v>308</v>
      </c>
      <c r="E27" s="95" t="s">
        <v>395</v>
      </c>
      <c r="F27" s="95"/>
      <c r="G27" s="57">
        <f t="shared" si="0"/>
        <v>1391286</v>
      </c>
      <c r="H27" s="58" t="s">
        <v>8</v>
      </c>
      <c r="I27" s="59">
        <v>68943</v>
      </c>
      <c r="J27" s="60" t="s">
        <v>16</v>
      </c>
      <c r="K27" s="59">
        <v>163594</v>
      </c>
      <c r="L27" s="61" t="s">
        <v>28</v>
      </c>
      <c r="M27" s="62">
        <v>276841</v>
      </c>
      <c r="N27" s="61" t="s">
        <v>34</v>
      </c>
      <c r="O27" s="63">
        <v>276841</v>
      </c>
      <c r="P27" s="63" t="s">
        <v>51</v>
      </c>
      <c r="Q27" s="63">
        <v>118969</v>
      </c>
      <c r="R27" s="64" t="s">
        <v>60</v>
      </c>
      <c r="S27" s="65">
        <v>200280</v>
      </c>
      <c r="T27" s="64" t="s">
        <v>62</v>
      </c>
      <c r="U27" s="65">
        <v>44144</v>
      </c>
      <c r="V27" s="64" t="s">
        <v>70</v>
      </c>
      <c r="W27" s="65">
        <v>53168</v>
      </c>
      <c r="X27" s="129" t="s">
        <v>141</v>
      </c>
      <c r="Y27" s="67"/>
      <c r="Z27" s="129" t="s">
        <v>142</v>
      </c>
      <c r="AA27" s="67"/>
      <c r="AB27" s="66" t="s">
        <v>151</v>
      </c>
      <c r="AC27" s="67">
        <v>163594</v>
      </c>
      <c r="AD27" s="128" t="s">
        <v>158</v>
      </c>
      <c r="AE27" s="69"/>
      <c r="AF27" s="68" t="s">
        <v>163</v>
      </c>
      <c r="AG27" s="69">
        <v>24912</v>
      </c>
      <c r="AH27" s="147" t="s">
        <v>156</v>
      </c>
      <c r="AI27" s="152"/>
    </row>
    <row r="28" spans="1:35" x14ac:dyDescent="0.2">
      <c r="A28" s="156">
        <v>27</v>
      </c>
      <c r="B28" s="159" t="s">
        <v>233</v>
      </c>
      <c r="C28" s="72" t="s">
        <v>234</v>
      </c>
      <c r="D28" s="95" t="s">
        <v>233</v>
      </c>
      <c r="E28" s="95" t="s">
        <v>395</v>
      </c>
      <c r="F28" s="95"/>
      <c r="G28" s="57">
        <f t="shared" si="0"/>
        <v>1299678</v>
      </c>
      <c r="H28" s="133" t="s">
        <v>15</v>
      </c>
      <c r="I28" s="59"/>
      <c r="J28" s="60" t="s">
        <v>17</v>
      </c>
      <c r="K28" s="59">
        <v>86348</v>
      </c>
      <c r="L28" s="61" t="s">
        <v>28</v>
      </c>
      <c r="M28" s="62">
        <v>276841</v>
      </c>
      <c r="N28" s="61" t="s">
        <v>51</v>
      </c>
      <c r="O28" s="63">
        <v>118969</v>
      </c>
      <c r="P28" s="63" t="s">
        <v>43</v>
      </c>
      <c r="Q28" s="63">
        <v>276841</v>
      </c>
      <c r="R28" s="64" t="s">
        <v>60</v>
      </c>
      <c r="S28" s="65">
        <v>200280</v>
      </c>
      <c r="T28" s="64" t="s">
        <v>62</v>
      </c>
      <c r="U28" s="65">
        <v>44144</v>
      </c>
      <c r="V28" s="131" t="s">
        <v>64</v>
      </c>
      <c r="W28" s="65"/>
      <c r="X28" s="129" t="s">
        <v>141</v>
      </c>
      <c r="Y28" s="67"/>
      <c r="Z28" s="66" t="s">
        <v>128</v>
      </c>
      <c r="AA28" s="67">
        <v>118969</v>
      </c>
      <c r="AB28" s="66" t="s">
        <v>122</v>
      </c>
      <c r="AC28" s="67">
        <v>68943</v>
      </c>
      <c r="AD28" s="68" t="s">
        <v>152</v>
      </c>
      <c r="AE28" s="69">
        <v>21995</v>
      </c>
      <c r="AF28" s="128" t="s">
        <v>154</v>
      </c>
      <c r="AG28" s="69"/>
      <c r="AH28" s="148" t="s">
        <v>169</v>
      </c>
      <c r="AI28" s="152">
        <v>86348</v>
      </c>
    </row>
    <row r="29" spans="1:35" x14ac:dyDescent="0.2">
      <c r="A29" s="156">
        <v>28</v>
      </c>
      <c r="B29" s="159" t="s">
        <v>291</v>
      </c>
      <c r="C29" s="71" t="s">
        <v>290</v>
      </c>
      <c r="D29" s="95" t="s">
        <v>291</v>
      </c>
      <c r="E29" s="95" t="s">
        <v>396</v>
      </c>
      <c r="F29" s="95"/>
      <c r="G29" s="57">
        <f t="shared" si="0"/>
        <v>1213057</v>
      </c>
      <c r="H29" s="58" t="s">
        <v>16</v>
      </c>
      <c r="I29" s="59">
        <v>163594</v>
      </c>
      <c r="J29" s="60" t="s">
        <v>17</v>
      </c>
      <c r="K29" s="59">
        <v>86348</v>
      </c>
      <c r="L29" s="61" t="s">
        <v>28</v>
      </c>
      <c r="M29" s="62">
        <v>276841</v>
      </c>
      <c r="N29" s="61" t="s">
        <v>51</v>
      </c>
      <c r="O29" s="63">
        <v>118969</v>
      </c>
      <c r="P29" s="63" t="s">
        <v>48</v>
      </c>
      <c r="Q29" s="63">
        <v>86348</v>
      </c>
      <c r="R29" s="64" t="s">
        <v>78</v>
      </c>
      <c r="S29" s="65">
        <v>276841</v>
      </c>
      <c r="T29" s="131" t="s">
        <v>59</v>
      </c>
      <c r="U29" s="65"/>
      <c r="V29" s="131" t="s">
        <v>82</v>
      </c>
      <c r="W29" s="65"/>
      <c r="X29" s="66" t="s">
        <v>128</v>
      </c>
      <c r="Y29" s="67">
        <v>118969</v>
      </c>
      <c r="Z29" s="66" t="s">
        <v>133</v>
      </c>
      <c r="AA29" s="67">
        <v>31979</v>
      </c>
      <c r="AB29" s="66" t="s">
        <v>136</v>
      </c>
      <c r="AC29" s="67">
        <v>53168</v>
      </c>
      <c r="AD29" s="128" t="s">
        <v>176</v>
      </c>
      <c r="AE29" s="69"/>
      <c r="AF29" s="128" t="s">
        <v>154</v>
      </c>
      <c r="AG29" s="69"/>
      <c r="AH29" s="147" t="s">
        <v>179</v>
      </c>
      <c r="AI29" s="152"/>
    </row>
    <row r="30" spans="1:35" x14ac:dyDescent="0.2">
      <c r="A30" s="156">
        <v>29</v>
      </c>
      <c r="B30" s="159" t="s">
        <v>298</v>
      </c>
      <c r="C30" s="56" t="s">
        <v>299</v>
      </c>
      <c r="D30" s="95" t="s">
        <v>300</v>
      </c>
      <c r="E30" s="95" t="s">
        <v>400</v>
      </c>
      <c r="F30" s="95"/>
      <c r="G30" s="57">
        <f t="shared" si="0"/>
        <v>1065763</v>
      </c>
      <c r="H30" s="58" t="s">
        <v>8</v>
      </c>
      <c r="I30" s="59">
        <v>68943</v>
      </c>
      <c r="J30" s="60" t="s">
        <v>16</v>
      </c>
      <c r="K30" s="59">
        <v>163594</v>
      </c>
      <c r="L30" s="61" t="s">
        <v>28</v>
      </c>
      <c r="M30" s="62">
        <v>276841</v>
      </c>
      <c r="N30" s="61" t="s">
        <v>48</v>
      </c>
      <c r="O30" s="63">
        <v>86348</v>
      </c>
      <c r="P30" s="63" t="s">
        <v>30</v>
      </c>
      <c r="Q30" s="63">
        <v>276841</v>
      </c>
      <c r="R30" s="64" t="s">
        <v>62</v>
      </c>
      <c r="S30" s="65">
        <v>44144</v>
      </c>
      <c r="T30" s="64" t="s">
        <v>57</v>
      </c>
      <c r="U30" s="65">
        <v>21955</v>
      </c>
      <c r="V30" s="64" t="s">
        <v>79</v>
      </c>
      <c r="W30" s="65">
        <v>19955</v>
      </c>
      <c r="X30" s="129" t="s">
        <v>142</v>
      </c>
      <c r="Y30" s="67"/>
      <c r="Z30" s="66" t="s">
        <v>133</v>
      </c>
      <c r="AA30" s="67">
        <v>31979</v>
      </c>
      <c r="AB30" s="66" t="s">
        <v>150</v>
      </c>
      <c r="AC30" s="67">
        <v>53168</v>
      </c>
      <c r="AD30" s="68" t="s">
        <v>152</v>
      </c>
      <c r="AE30" s="69">
        <v>21995</v>
      </c>
      <c r="AF30" s="128" t="s">
        <v>177</v>
      </c>
      <c r="AG30" s="69"/>
      <c r="AH30" s="147" t="s">
        <v>174</v>
      </c>
      <c r="AI30" s="152"/>
    </row>
    <row r="31" spans="1:35" x14ac:dyDescent="0.2">
      <c r="A31" s="156">
        <v>30</v>
      </c>
      <c r="B31" s="159" t="s">
        <v>317</v>
      </c>
      <c r="C31" s="72" t="s">
        <v>316</v>
      </c>
      <c r="D31" s="95" t="s">
        <v>317</v>
      </c>
      <c r="E31" s="95" t="s">
        <v>395</v>
      </c>
      <c r="F31" s="95"/>
      <c r="G31" s="57">
        <f t="shared" si="0"/>
        <v>1061782</v>
      </c>
      <c r="H31" s="133" t="s">
        <v>4</v>
      </c>
      <c r="I31" s="59"/>
      <c r="J31" s="60" t="s">
        <v>17</v>
      </c>
      <c r="K31" s="59">
        <v>86348</v>
      </c>
      <c r="L31" s="61" t="s">
        <v>40</v>
      </c>
      <c r="M31" s="62">
        <v>38816</v>
      </c>
      <c r="N31" s="138" t="s">
        <v>42</v>
      </c>
      <c r="O31" s="63"/>
      <c r="P31" s="63" t="s">
        <v>30</v>
      </c>
      <c r="Q31" s="63">
        <v>276841</v>
      </c>
      <c r="R31" s="64" t="s">
        <v>62</v>
      </c>
      <c r="S31" s="65">
        <v>44144</v>
      </c>
      <c r="T31" s="64" t="s">
        <v>57</v>
      </c>
      <c r="U31" s="65">
        <v>21955</v>
      </c>
      <c r="V31" s="64" t="s">
        <v>70</v>
      </c>
      <c r="W31" s="65">
        <v>53168</v>
      </c>
      <c r="X31" s="66" t="s">
        <v>140</v>
      </c>
      <c r="Y31" s="67">
        <v>276841</v>
      </c>
      <c r="Z31" s="66" t="s">
        <v>136</v>
      </c>
      <c r="AA31" s="67">
        <v>53168</v>
      </c>
      <c r="AB31" s="66" t="s">
        <v>121</v>
      </c>
      <c r="AC31" s="67">
        <v>163594</v>
      </c>
      <c r="AD31" s="68" t="s">
        <v>152</v>
      </c>
      <c r="AE31" s="69">
        <v>21995</v>
      </c>
      <c r="AF31" s="128" t="s">
        <v>165</v>
      </c>
      <c r="AG31" s="69"/>
      <c r="AH31" s="148" t="s">
        <v>163</v>
      </c>
      <c r="AI31" s="152">
        <v>24912</v>
      </c>
    </row>
    <row r="32" spans="1:35" x14ac:dyDescent="0.2">
      <c r="A32" s="156">
        <v>31</v>
      </c>
      <c r="B32" s="160" t="s">
        <v>270</v>
      </c>
      <c r="C32" s="72" t="s">
        <v>269</v>
      </c>
      <c r="D32" s="95" t="s">
        <v>268</v>
      </c>
      <c r="E32" s="95" t="s">
        <v>396</v>
      </c>
      <c r="F32" s="95"/>
      <c r="G32" s="57">
        <f t="shared" si="0"/>
        <v>1051833</v>
      </c>
      <c r="H32" s="58" t="s">
        <v>8</v>
      </c>
      <c r="I32" s="59">
        <v>68943</v>
      </c>
      <c r="J32" s="60" t="s">
        <v>11</v>
      </c>
      <c r="K32" s="59">
        <v>18593</v>
      </c>
      <c r="L32" s="61" t="s">
        <v>43</v>
      </c>
      <c r="M32" s="62">
        <v>44144</v>
      </c>
      <c r="N32" s="61" t="s">
        <v>40</v>
      </c>
      <c r="O32" s="63">
        <v>38816</v>
      </c>
      <c r="P32" s="63" t="s">
        <v>30</v>
      </c>
      <c r="Q32" s="63">
        <v>276841</v>
      </c>
      <c r="R32" s="131" t="s">
        <v>64</v>
      </c>
      <c r="S32" s="65"/>
      <c r="T32" s="64" t="s">
        <v>70</v>
      </c>
      <c r="U32" s="65">
        <v>53168</v>
      </c>
      <c r="V32" s="64" t="s">
        <v>79</v>
      </c>
      <c r="W32" s="65">
        <v>19955</v>
      </c>
      <c r="X32" s="66" t="s">
        <v>140</v>
      </c>
      <c r="Y32" s="67">
        <v>276841</v>
      </c>
      <c r="Z32" s="66" t="s">
        <v>121</v>
      </c>
      <c r="AA32" s="67">
        <v>163594</v>
      </c>
      <c r="AB32" s="66" t="s">
        <v>122</v>
      </c>
      <c r="AC32" s="67">
        <v>68943</v>
      </c>
      <c r="AD32" s="68" t="s">
        <v>152</v>
      </c>
      <c r="AE32" s="69">
        <v>21995</v>
      </c>
      <c r="AF32" s="128" t="s">
        <v>173</v>
      </c>
      <c r="AG32" s="69"/>
      <c r="AH32" s="147" t="s">
        <v>174</v>
      </c>
      <c r="AI32" s="152"/>
    </row>
    <row r="33" spans="1:35" x14ac:dyDescent="0.2">
      <c r="A33" s="156">
        <v>32</v>
      </c>
      <c r="B33" s="159" t="s">
        <v>193</v>
      </c>
      <c r="C33" s="56" t="s">
        <v>191</v>
      </c>
      <c r="D33" s="95" t="s">
        <v>192</v>
      </c>
      <c r="E33" s="95" t="s">
        <v>396</v>
      </c>
      <c r="F33" s="95"/>
      <c r="G33" s="57">
        <f t="shared" si="0"/>
        <v>1051810</v>
      </c>
      <c r="H33" s="58" t="s">
        <v>16</v>
      </c>
      <c r="I33" s="59">
        <v>163594</v>
      </c>
      <c r="J33" s="60" t="s">
        <v>17</v>
      </c>
      <c r="K33" s="59">
        <v>86348</v>
      </c>
      <c r="L33" s="61" t="s">
        <v>40</v>
      </c>
      <c r="M33" s="62">
        <v>38816</v>
      </c>
      <c r="N33" s="61" t="s">
        <v>41</v>
      </c>
      <c r="O33" s="63">
        <v>118969</v>
      </c>
      <c r="P33" s="63" t="s">
        <v>43</v>
      </c>
      <c r="Q33" s="63">
        <v>276841</v>
      </c>
      <c r="R33" s="64" t="s">
        <v>62</v>
      </c>
      <c r="S33" s="65">
        <v>44144</v>
      </c>
      <c r="T33" s="131" t="s">
        <v>72</v>
      </c>
      <c r="U33" s="65"/>
      <c r="V33" s="64" t="s">
        <v>75</v>
      </c>
      <c r="W33" s="65">
        <v>163594</v>
      </c>
      <c r="X33" s="66" t="s">
        <v>136</v>
      </c>
      <c r="Y33" s="67">
        <v>53168</v>
      </c>
      <c r="Z33" s="129" t="s">
        <v>119</v>
      </c>
      <c r="AA33" s="67"/>
      <c r="AB33" s="66" t="s">
        <v>150</v>
      </c>
      <c r="AC33" s="67">
        <v>53168</v>
      </c>
      <c r="AD33" s="128" t="s">
        <v>168</v>
      </c>
      <c r="AE33" s="69"/>
      <c r="AF33" s="128" t="s">
        <v>184</v>
      </c>
      <c r="AG33" s="69"/>
      <c r="AH33" s="148" t="s">
        <v>180</v>
      </c>
      <c r="AI33" s="152">
        <v>53168</v>
      </c>
    </row>
    <row r="34" spans="1:35" x14ac:dyDescent="0.2">
      <c r="A34" s="156">
        <v>33</v>
      </c>
      <c r="B34" s="160" t="s">
        <v>230</v>
      </c>
      <c r="C34" s="71" t="s">
        <v>232</v>
      </c>
      <c r="D34" s="95" t="s">
        <v>229</v>
      </c>
      <c r="E34" s="95" t="s">
        <v>401</v>
      </c>
      <c r="F34" s="95"/>
      <c r="G34" s="57">
        <f t="shared" ref="G34:G65" si="1">I34+K34+M34+O34+Q34+S34+U34+W34+Y34+AA34+AC34+AE34+AG34+AI34</f>
        <v>1044410</v>
      </c>
      <c r="H34" s="58" t="s">
        <v>16</v>
      </c>
      <c r="I34" s="59">
        <v>163594</v>
      </c>
      <c r="J34" s="60" t="s">
        <v>8</v>
      </c>
      <c r="K34" s="59">
        <v>68943</v>
      </c>
      <c r="L34" s="61" t="s">
        <v>28</v>
      </c>
      <c r="M34" s="62">
        <v>276841</v>
      </c>
      <c r="N34" s="130" t="s">
        <v>39</v>
      </c>
      <c r="O34" s="63"/>
      <c r="P34" s="63" t="s">
        <v>43</v>
      </c>
      <c r="Q34" s="63">
        <v>276841</v>
      </c>
      <c r="R34" s="64" t="s">
        <v>62</v>
      </c>
      <c r="S34" s="65">
        <v>44144</v>
      </c>
      <c r="T34" s="64" t="s">
        <v>57</v>
      </c>
      <c r="U34" s="65">
        <v>21955</v>
      </c>
      <c r="V34" s="64" t="s">
        <v>79</v>
      </c>
      <c r="W34" s="65">
        <v>19955</v>
      </c>
      <c r="X34" s="129" t="s">
        <v>141</v>
      </c>
      <c r="Y34" s="67"/>
      <c r="Z34" s="66" t="s">
        <v>128</v>
      </c>
      <c r="AA34" s="67">
        <v>118969</v>
      </c>
      <c r="AB34" s="66" t="s">
        <v>136</v>
      </c>
      <c r="AC34" s="67">
        <v>53168</v>
      </c>
      <c r="AD34" s="128" t="s">
        <v>160</v>
      </c>
      <c r="AE34" s="69"/>
      <c r="AF34" s="128" t="s">
        <v>174</v>
      </c>
      <c r="AG34" s="69"/>
      <c r="AH34" s="147" t="s">
        <v>179</v>
      </c>
      <c r="AI34" s="152"/>
    </row>
    <row r="35" spans="1:35" x14ac:dyDescent="0.2">
      <c r="A35" s="156">
        <v>34</v>
      </c>
      <c r="B35" s="159" t="s">
        <v>266</v>
      </c>
      <c r="C35" s="71" t="s">
        <v>263</v>
      </c>
      <c r="D35" s="95" t="s">
        <v>267</v>
      </c>
      <c r="E35" s="95" t="s">
        <v>393</v>
      </c>
      <c r="F35" s="95"/>
      <c r="G35" s="57">
        <f t="shared" si="1"/>
        <v>1033607</v>
      </c>
      <c r="H35" s="133" t="s">
        <v>4</v>
      </c>
      <c r="I35" s="59"/>
      <c r="J35" s="60" t="s">
        <v>17</v>
      </c>
      <c r="K35" s="59">
        <v>86348</v>
      </c>
      <c r="L35" s="61" t="s">
        <v>28</v>
      </c>
      <c r="M35" s="62">
        <v>276841</v>
      </c>
      <c r="N35" s="61" t="s">
        <v>34</v>
      </c>
      <c r="O35" s="62">
        <v>276841</v>
      </c>
      <c r="P35" s="63" t="s">
        <v>40</v>
      </c>
      <c r="Q35" s="63">
        <v>38816</v>
      </c>
      <c r="R35" s="131" t="s">
        <v>59</v>
      </c>
      <c r="S35" s="65"/>
      <c r="T35" s="64" t="s">
        <v>62</v>
      </c>
      <c r="U35" s="65">
        <v>44144</v>
      </c>
      <c r="V35" s="64" t="s">
        <v>75</v>
      </c>
      <c r="W35" s="65">
        <v>163594</v>
      </c>
      <c r="X35" s="66" t="s">
        <v>136</v>
      </c>
      <c r="Y35" s="67">
        <v>53168</v>
      </c>
      <c r="Z35" s="129" t="s">
        <v>127</v>
      </c>
      <c r="AA35" s="67"/>
      <c r="AB35" s="66" t="s">
        <v>122</v>
      </c>
      <c r="AC35" s="67">
        <v>68943</v>
      </c>
      <c r="AD35" s="128" t="s">
        <v>176</v>
      </c>
      <c r="AE35" s="69"/>
      <c r="AF35" s="128" t="s">
        <v>165</v>
      </c>
      <c r="AG35" s="69"/>
      <c r="AH35" s="148" t="s">
        <v>163</v>
      </c>
      <c r="AI35" s="152">
        <v>24912</v>
      </c>
    </row>
    <row r="36" spans="1:35" x14ac:dyDescent="0.2">
      <c r="A36" s="156">
        <v>35</v>
      </c>
      <c r="B36" s="159" t="s">
        <v>239</v>
      </c>
      <c r="C36" s="71" t="s">
        <v>240</v>
      </c>
      <c r="D36" s="95" t="s">
        <v>243</v>
      </c>
      <c r="E36" s="95" t="s">
        <v>396</v>
      </c>
      <c r="F36" s="95"/>
      <c r="G36" s="57">
        <f t="shared" si="1"/>
        <v>1027662</v>
      </c>
      <c r="H36" s="58" t="s">
        <v>8</v>
      </c>
      <c r="I36" s="59">
        <v>68943</v>
      </c>
      <c r="J36" s="60" t="s">
        <v>17</v>
      </c>
      <c r="K36" s="59">
        <v>86348</v>
      </c>
      <c r="L36" s="61" t="s">
        <v>28</v>
      </c>
      <c r="M36" s="62">
        <v>276841</v>
      </c>
      <c r="N36" s="130" t="s">
        <v>39</v>
      </c>
      <c r="O36" s="62"/>
      <c r="P36" s="63" t="s">
        <v>48</v>
      </c>
      <c r="Q36" s="63">
        <v>86348</v>
      </c>
      <c r="R36" s="64" t="s">
        <v>60</v>
      </c>
      <c r="S36" s="65">
        <v>200280</v>
      </c>
      <c r="T36" s="64" t="s">
        <v>62</v>
      </c>
      <c r="U36" s="65">
        <v>44144</v>
      </c>
      <c r="V36" s="64" t="s">
        <v>79</v>
      </c>
      <c r="W36" s="65">
        <v>19955</v>
      </c>
      <c r="X36" s="66" t="s">
        <v>128</v>
      </c>
      <c r="Y36" s="67">
        <v>118969</v>
      </c>
      <c r="Z36" s="66" t="s">
        <v>133</v>
      </c>
      <c r="AA36" s="67">
        <v>31979</v>
      </c>
      <c r="AB36" s="66" t="s">
        <v>122</v>
      </c>
      <c r="AC36" s="67">
        <v>68943</v>
      </c>
      <c r="AD36" s="68" t="s">
        <v>163</v>
      </c>
      <c r="AE36" s="69">
        <v>24912</v>
      </c>
      <c r="AF36" s="128" t="s">
        <v>158</v>
      </c>
      <c r="AG36" s="69"/>
      <c r="AH36" s="147" t="s">
        <v>156</v>
      </c>
      <c r="AI36" s="152"/>
    </row>
    <row r="37" spans="1:35" x14ac:dyDescent="0.2">
      <c r="A37" s="156">
        <v>36</v>
      </c>
      <c r="B37" s="159" t="s">
        <v>389</v>
      </c>
      <c r="C37" s="73" t="s">
        <v>388</v>
      </c>
      <c r="D37" s="95" t="s">
        <v>390</v>
      </c>
      <c r="E37" s="95" t="s">
        <v>391</v>
      </c>
      <c r="F37" s="95"/>
      <c r="G37" s="57">
        <f t="shared" si="1"/>
        <v>1003263</v>
      </c>
      <c r="H37" s="133" t="s">
        <v>4</v>
      </c>
      <c r="I37" s="59"/>
      <c r="J37" s="60" t="s">
        <v>8</v>
      </c>
      <c r="K37" s="59">
        <v>68943</v>
      </c>
      <c r="L37" s="61" t="s">
        <v>28</v>
      </c>
      <c r="M37" s="62">
        <v>276841</v>
      </c>
      <c r="N37" s="61" t="s">
        <v>43</v>
      </c>
      <c r="O37" s="63">
        <v>44144</v>
      </c>
      <c r="P37" s="63" t="s">
        <v>48</v>
      </c>
      <c r="Q37" s="63">
        <v>86348</v>
      </c>
      <c r="R37" s="64" t="s">
        <v>60</v>
      </c>
      <c r="S37" s="65">
        <v>200280</v>
      </c>
      <c r="T37" s="64" t="s">
        <v>62</v>
      </c>
      <c r="U37" s="65">
        <v>44144</v>
      </c>
      <c r="V37" s="64" t="s">
        <v>75</v>
      </c>
      <c r="W37" s="65">
        <v>163594</v>
      </c>
      <c r="X37" s="129" t="s">
        <v>141</v>
      </c>
      <c r="Y37" s="67"/>
      <c r="Z37" s="66" t="s">
        <v>128</v>
      </c>
      <c r="AA37" s="67">
        <v>118969</v>
      </c>
      <c r="AB37" s="129" t="s">
        <v>145</v>
      </c>
      <c r="AC37" s="67"/>
      <c r="AD37" s="128" t="s">
        <v>167</v>
      </c>
      <c r="AE37" s="69"/>
      <c r="AF37" s="128" t="s">
        <v>154</v>
      </c>
      <c r="AG37" s="69"/>
      <c r="AH37" s="147" t="s">
        <v>181</v>
      </c>
      <c r="AI37" s="152"/>
    </row>
    <row r="38" spans="1:35" x14ac:dyDescent="0.2">
      <c r="A38" s="156">
        <v>37</v>
      </c>
      <c r="B38" s="159" t="s">
        <v>351</v>
      </c>
      <c r="C38" s="71" t="s">
        <v>350</v>
      </c>
      <c r="D38" s="95" t="s">
        <v>351</v>
      </c>
      <c r="E38" s="95" t="s">
        <v>395</v>
      </c>
      <c r="F38" s="95"/>
      <c r="G38" s="57">
        <f t="shared" si="1"/>
        <v>972237</v>
      </c>
      <c r="H38" s="133" t="s">
        <v>4</v>
      </c>
      <c r="I38" s="59"/>
      <c r="J38" s="60" t="s">
        <v>17</v>
      </c>
      <c r="K38" s="59">
        <v>86348</v>
      </c>
      <c r="L38" s="61" t="s">
        <v>28</v>
      </c>
      <c r="M38" s="62">
        <v>276841</v>
      </c>
      <c r="N38" s="61" t="s">
        <v>51</v>
      </c>
      <c r="O38" s="63">
        <v>118969</v>
      </c>
      <c r="P38" s="63" t="s">
        <v>40</v>
      </c>
      <c r="Q38" s="63">
        <v>38816</v>
      </c>
      <c r="R38" s="64" t="s">
        <v>60</v>
      </c>
      <c r="S38" s="65">
        <v>200280</v>
      </c>
      <c r="T38" s="64" t="s">
        <v>57</v>
      </c>
      <c r="U38" s="65">
        <v>21955</v>
      </c>
      <c r="V38" s="64" t="s">
        <v>70</v>
      </c>
      <c r="W38" s="65">
        <v>53168</v>
      </c>
      <c r="X38" s="66" t="s">
        <v>128</v>
      </c>
      <c r="Y38" s="67">
        <v>118969</v>
      </c>
      <c r="Z38" s="66" t="s">
        <v>133</v>
      </c>
      <c r="AA38" s="67">
        <v>31979</v>
      </c>
      <c r="AB38" s="129" t="s">
        <v>142</v>
      </c>
      <c r="AC38" s="67"/>
      <c r="AD38" s="128" t="s">
        <v>165</v>
      </c>
      <c r="AE38" s="69"/>
      <c r="AF38" s="68" t="s">
        <v>163</v>
      </c>
      <c r="AG38" s="69">
        <v>24912</v>
      </c>
      <c r="AH38" s="147" t="s">
        <v>179</v>
      </c>
      <c r="AI38" s="152"/>
    </row>
    <row r="39" spans="1:35" x14ac:dyDescent="0.2">
      <c r="A39" s="156">
        <v>38</v>
      </c>
      <c r="B39" s="159" t="s">
        <v>331</v>
      </c>
      <c r="C39" s="71" t="s">
        <v>329</v>
      </c>
      <c r="D39" s="95" t="s">
        <v>331</v>
      </c>
      <c r="E39" s="95" t="s">
        <v>396</v>
      </c>
      <c r="F39" s="95"/>
      <c r="G39" s="57">
        <f t="shared" si="1"/>
        <v>959346</v>
      </c>
      <c r="H39" s="58" t="s">
        <v>16</v>
      </c>
      <c r="I39" s="59">
        <v>163594</v>
      </c>
      <c r="J39" s="60" t="s">
        <v>17</v>
      </c>
      <c r="K39" s="59">
        <v>86348</v>
      </c>
      <c r="L39" s="130" t="s">
        <v>33</v>
      </c>
      <c r="M39" s="62"/>
      <c r="N39" s="130" t="s">
        <v>39</v>
      </c>
      <c r="O39" s="63"/>
      <c r="P39" s="63" t="s">
        <v>43</v>
      </c>
      <c r="Q39" s="63">
        <v>276841</v>
      </c>
      <c r="R39" s="64" t="s">
        <v>60</v>
      </c>
      <c r="S39" s="65">
        <v>200280</v>
      </c>
      <c r="T39" s="64" t="s">
        <v>62</v>
      </c>
      <c r="U39" s="65">
        <v>44144</v>
      </c>
      <c r="V39" s="64" t="s">
        <v>70</v>
      </c>
      <c r="W39" s="65">
        <v>53168</v>
      </c>
      <c r="X39" s="66" t="s">
        <v>125</v>
      </c>
      <c r="Y39" s="67">
        <v>24912</v>
      </c>
      <c r="Z39" s="66" t="s">
        <v>136</v>
      </c>
      <c r="AA39" s="67">
        <v>53168</v>
      </c>
      <c r="AB39" s="129" t="s">
        <v>142</v>
      </c>
      <c r="AC39" s="67"/>
      <c r="AD39" s="68" t="s">
        <v>171</v>
      </c>
      <c r="AE39" s="69">
        <v>31979</v>
      </c>
      <c r="AF39" s="128" t="s">
        <v>184</v>
      </c>
      <c r="AG39" s="69"/>
      <c r="AH39" s="148" t="s">
        <v>163</v>
      </c>
      <c r="AI39" s="152">
        <v>24912</v>
      </c>
    </row>
    <row r="40" spans="1:35" x14ac:dyDescent="0.2">
      <c r="A40" s="156">
        <v>39</v>
      </c>
      <c r="B40" s="159" t="s">
        <v>365</v>
      </c>
      <c r="C40" s="72" t="s">
        <v>364</v>
      </c>
      <c r="D40" s="95" t="s">
        <v>366</v>
      </c>
      <c r="E40" s="95" t="s">
        <v>367</v>
      </c>
      <c r="F40" s="95"/>
      <c r="G40" s="57">
        <f t="shared" si="1"/>
        <v>944034</v>
      </c>
      <c r="H40" s="133" t="s">
        <v>4</v>
      </c>
      <c r="I40" s="59"/>
      <c r="J40" s="60" t="s">
        <v>16</v>
      </c>
      <c r="K40" s="59">
        <v>163594</v>
      </c>
      <c r="L40" s="61" t="s">
        <v>43</v>
      </c>
      <c r="M40" s="62">
        <v>44144</v>
      </c>
      <c r="N40" s="61" t="s">
        <v>28</v>
      </c>
      <c r="O40" s="63">
        <v>276841</v>
      </c>
      <c r="P40" s="63" t="s">
        <v>30</v>
      </c>
      <c r="Q40" s="63">
        <v>276841</v>
      </c>
      <c r="R40" s="131" t="s">
        <v>63</v>
      </c>
      <c r="S40" s="65"/>
      <c r="T40" s="64" t="s">
        <v>57</v>
      </c>
      <c r="U40" s="65">
        <v>21955</v>
      </c>
      <c r="V40" s="64" t="s">
        <v>79</v>
      </c>
      <c r="W40" s="65">
        <v>19955</v>
      </c>
      <c r="X40" s="129" t="s">
        <v>141</v>
      </c>
      <c r="Y40" s="67"/>
      <c r="Z40" s="66" t="s">
        <v>136</v>
      </c>
      <c r="AA40" s="67">
        <v>53168</v>
      </c>
      <c r="AB40" s="66" t="s">
        <v>122</v>
      </c>
      <c r="AC40" s="67">
        <v>68943</v>
      </c>
      <c r="AD40" s="128" t="s">
        <v>175</v>
      </c>
      <c r="AE40" s="69"/>
      <c r="AF40" s="128" t="s">
        <v>184</v>
      </c>
      <c r="AG40" s="69"/>
      <c r="AH40" s="148" t="s">
        <v>187</v>
      </c>
      <c r="AI40" s="152">
        <v>18593</v>
      </c>
    </row>
    <row r="41" spans="1:35" x14ac:dyDescent="0.2">
      <c r="A41" s="156">
        <v>40</v>
      </c>
      <c r="B41" s="159" t="s">
        <v>237</v>
      </c>
      <c r="C41" s="71" t="s">
        <v>238</v>
      </c>
      <c r="D41" s="95" t="s">
        <v>237</v>
      </c>
      <c r="E41" s="95" t="s">
        <v>395</v>
      </c>
      <c r="F41" s="95"/>
      <c r="G41" s="57">
        <f t="shared" si="1"/>
        <v>937495</v>
      </c>
      <c r="H41" s="58" t="s">
        <v>11</v>
      </c>
      <c r="I41" s="59">
        <v>18593</v>
      </c>
      <c r="J41" s="60" t="s">
        <v>8</v>
      </c>
      <c r="K41" s="59">
        <v>68943</v>
      </c>
      <c r="L41" s="61" t="s">
        <v>50</v>
      </c>
      <c r="M41" s="62">
        <v>17633</v>
      </c>
      <c r="N41" s="61" t="s">
        <v>51</v>
      </c>
      <c r="O41" s="63">
        <v>118969</v>
      </c>
      <c r="P41" s="63" t="s">
        <v>43</v>
      </c>
      <c r="Q41" s="63">
        <v>276841</v>
      </c>
      <c r="R41" s="64" t="s">
        <v>60</v>
      </c>
      <c r="S41" s="65">
        <v>200280</v>
      </c>
      <c r="T41" s="64" t="s">
        <v>62</v>
      </c>
      <c r="U41" s="65">
        <v>44144</v>
      </c>
      <c r="V41" s="64" t="s">
        <v>70</v>
      </c>
      <c r="W41" s="65">
        <v>53168</v>
      </c>
      <c r="X41" s="129" t="s">
        <v>123</v>
      </c>
      <c r="Y41" s="67"/>
      <c r="Z41" s="66" t="s">
        <v>128</v>
      </c>
      <c r="AA41" s="67">
        <v>118969</v>
      </c>
      <c r="AB41" s="66" t="s">
        <v>146</v>
      </c>
      <c r="AC41" s="67">
        <v>19955</v>
      </c>
      <c r="AD41" s="128" t="s">
        <v>176</v>
      </c>
      <c r="AE41" s="69"/>
      <c r="AF41" s="128" t="s">
        <v>156</v>
      </c>
      <c r="AG41" s="69"/>
      <c r="AH41" s="147" t="s">
        <v>184</v>
      </c>
      <c r="AI41" s="152"/>
    </row>
    <row r="42" spans="1:35" x14ac:dyDescent="0.2">
      <c r="A42" s="156">
        <v>41</v>
      </c>
      <c r="B42" s="159" t="s">
        <v>196</v>
      </c>
      <c r="C42" s="72" t="s">
        <v>195</v>
      </c>
      <c r="D42" s="95" t="s">
        <v>196</v>
      </c>
      <c r="E42" s="95" t="s">
        <v>395</v>
      </c>
      <c r="F42" s="95"/>
      <c r="G42" s="57">
        <f t="shared" si="1"/>
        <v>893378</v>
      </c>
      <c r="H42" s="133" t="s">
        <v>4</v>
      </c>
      <c r="I42" s="59"/>
      <c r="J42" s="60" t="s">
        <v>17</v>
      </c>
      <c r="K42" s="59">
        <v>86348</v>
      </c>
      <c r="L42" s="61" t="s">
        <v>28</v>
      </c>
      <c r="M42" s="62">
        <v>276841</v>
      </c>
      <c r="N42" s="61" t="s">
        <v>27</v>
      </c>
      <c r="O42" s="63">
        <v>19955</v>
      </c>
      <c r="P42" s="63" t="s">
        <v>43</v>
      </c>
      <c r="Q42" s="63">
        <v>276841</v>
      </c>
      <c r="R42" s="131" t="s">
        <v>72</v>
      </c>
      <c r="S42" s="65"/>
      <c r="T42" s="64" t="s">
        <v>57</v>
      </c>
      <c r="U42" s="65">
        <v>21955</v>
      </c>
      <c r="V42" s="64" t="s">
        <v>79</v>
      </c>
      <c r="W42" s="65">
        <v>19955</v>
      </c>
      <c r="X42" s="66" t="s">
        <v>136</v>
      </c>
      <c r="Y42" s="67">
        <v>53168</v>
      </c>
      <c r="Z42" s="66" t="s">
        <v>133</v>
      </c>
      <c r="AA42" s="67">
        <v>31979</v>
      </c>
      <c r="AB42" s="66" t="s">
        <v>150</v>
      </c>
      <c r="AC42" s="67">
        <v>53168</v>
      </c>
      <c r="AD42" s="128" t="s">
        <v>160</v>
      </c>
      <c r="AE42" s="69"/>
      <c r="AF42" s="68" t="s">
        <v>170</v>
      </c>
      <c r="AG42" s="69">
        <v>53168</v>
      </c>
      <c r="AH42" s="147" t="s">
        <v>174</v>
      </c>
      <c r="AI42" s="152"/>
    </row>
    <row r="43" spans="1:35" x14ac:dyDescent="0.2">
      <c r="A43" s="156">
        <v>42</v>
      </c>
      <c r="B43" s="159" t="s">
        <v>390</v>
      </c>
      <c r="C43" s="71" t="s">
        <v>376</v>
      </c>
      <c r="D43" s="95" t="s">
        <v>390</v>
      </c>
      <c r="E43" s="95" t="s">
        <v>396</v>
      </c>
      <c r="F43" s="95"/>
      <c r="G43" s="57">
        <f t="shared" si="1"/>
        <v>889930</v>
      </c>
      <c r="H43" s="133" t="s">
        <v>4</v>
      </c>
      <c r="I43" s="59"/>
      <c r="J43" s="60" t="s">
        <v>8</v>
      </c>
      <c r="K43" s="59">
        <v>68943</v>
      </c>
      <c r="L43" s="61" t="s">
        <v>43</v>
      </c>
      <c r="M43" s="62">
        <v>44144</v>
      </c>
      <c r="N43" s="61" t="s">
        <v>40</v>
      </c>
      <c r="O43" s="63">
        <v>38816</v>
      </c>
      <c r="P43" s="63" t="s">
        <v>30</v>
      </c>
      <c r="Q43" s="63">
        <v>276841</v>
      </c>
      <c r="R43" s="64" t="s">
        <v>60</v>
      </c>
      <c r="S43" s="65">
        <v>200280</v>
      </c>
      <c r="T43" s="64" t="s">
        <v>62</v>
      </c>
      <c r="U43" s="65">
        <v>44144</v>
      </c>
      <c r="V43" s="64" t="s">
        <v>75</v>
      </c>
      <c r="W43" s="65">
        <v>163594</v>
      </c>
      <c r="X43" s="129" t="s">
        <v>141</v>
      </c>
      <c r="Y43" s="67"/>
      <c r="Z43" s="66" t="s">
        <v>136</v>
      </c>
      <c r="AA43" s="67">
        <v>53168</v>
      </c>
      <c r="AB43" s="129" t="s">
        <v>145</v>
      </c>
      <c r="AC43" s="67"/>
      <c r="AD43" s="128" t="s">
        <v>167</v>
      </c>
      <c r="AE43" s="69"/>
      <c r="AF43" s="128" t="s">
        <v>154</v>
      </c>
      <c r="AG43" s="69"/>
      <c r="AH43" s="147" t="s">
        <v>181</v>
      </c>
      <c r="AI43" s="152"/>
    </row>
    <row r="44" spans="1:35" x14ac:dyDescent="0.2">
      <c r="A44" s="156">
        <v>43</v>
      </c>
      <c r="B44" s="159" t="s">
        <v>342</v>
      </c>
      <c r="C44" s="72" t="s">
        <v>343</v>
      </c>
      <c r="D44" s="95" t="s">
        <v>342</v>
      </c>
      <c r="E44" s="95" t="s">
        <v>395</v>
      </c>
      <c r="F44" s="95"/>
      <c r="G44" s="57">
        <f t="shared" si="1"/>
        <v>851614</v>
      </c>
      <c r="H44" s="58" t="s">
        <v>14</v>
      </c>
      <c r="I44" s="59">
        <v>118969</v>
      </c>
      <c r="J44" s="60" t="s">
        <v>16</v>
      </c>
      <c r="K44" s="59">
        <v>163594</v>
      </c>
      <c r="L44" s="61" t="s">
        <v>28</v>
      </c>
      <c r="M44" s="62">
        <v>276841</v>
      </c>
      <c r="N44" s="130" t="s">
        <v>37</v>
      </c>
      <c r="O44" s="63"/>
      <c r="P44" s="63" t="s">
        <v>41</v>
      </c>
      <c r="Q44" s="63">
        <v>118969</v>
      </c>
      <c r="R44" s="64" t="s">
        <v>62</v>
      </c>
      <c r="S44" s="65">
        <v>44144</v>
      </c>
      <c r="T44" s="64" t="s">
        <v>57</v>
      </c>
      <c r="U44" s="65">
        <v>21955</v>
      </c>
      <c r="V44" s="131" t="s">
        <v>64</v>
      </c>
      <c r="W44" s="65"/>
      <c r="X44" s="66" t="s">
        <v>136</v>
      </c>
      <c r="Y44" s="67">
        <v>53168</v>
      </c>
      <c r="Z44" s="66" t="s">
        <v>133</v>
      </c>
      <c r="AA44" s="67">
        <v>31979</v>
      </c>
      <c r="AB44" s="129" t="s">
        <v>142</v>
      </c>
      <c r="AC44" s="67"/>
      <c r="AD44" s="68" t="s">
        <v>152</v>
      </c>
      <c r="AE44" s="69">
        <v>21995</v>
      </c>
      <c r="AF44" s="128" t="s">
        <v>177</v>
      </c>
      <c r="AG44" s="69"/>
      <c r="AH44" s="147" t="s">
        <v>179</v>
      </c>
      <c r="AI44" s="152"/>
    </row>
    <row r="45" spans="1:35" x14ac:dyDescent="0.2">
      <c r="A45" s="156">
        <v>44</v>
      </c>
      <c r="B45" s="159" t="s">
        <v>354</v>
      </c>
      <c r="C45" s="72" t="s">
        <v>355</v>
      </c>
      <c r="D45" s="95" t="s">
        <v>354</v>
      </c>
      <c r="E45" s="95" t="s">
        <v>395</v>
      </c>
      <c r="F45" s="95"/>
      <c r="G45" s="57">
        <f t="shared" si="1"/>
        <v>836001</v>
      </c>
      <c r="H45" s="58" t="s">
        <v>11</v>
      </c>
      <c r="I45" s="59">
        <v>18593</v>
      </c>
      <c r="J45" s="60" t="s">
        <v>17</v>
      </c>
      <c r="K45" s="59">
        <v>86348</v>
      </c>
      <c r="L45" s="61" t="s">
        <v>25</v>
      </c>
      <c r="M45" s="62">
        <v>118969</v>
      </c>
      <c r="N45" s="130" t="s">
        <v>38</v>
      </c>
      <c r="O45" s="62"/>
      <c r="P45" s="63" t="s">
        <v>51</v>
      </c>
      <c r="Q45" s="63">
        <v>118969</v>
      </c>
      <c r="R45" s="64" t="s">
        <v>78</v>
      </c>
      <c r="S45" s="65">
        <v>276841</v>
      </c>
      <c r="T45" s="64" t="s">
        <v>62</v>
      </c>
      <c r="U45" s="65">
        <v>44144</v>
      </c>
      <c r="V45" s="131" t="s">
        <v>82</v>
      </c>
      <c r="W45" s="65"/>
      <c r="X45" s="66" t="s">
        <v>128</v>
      </c>
      <c r="Y45" s="67">
        <v>118969</v>
      </c>
      <c r="Z45" s="129" t="s">
        <v>141</v>
      </c>
      <c r="AA45" s="67"/>
      <c r="AB45" s="66" t="s">
        <v>136</v>
      </c>
      <c r="AC45" s="67">
        <v>53168</v>
      </c>
      <c r="AD45" s="128" t="s">
        <v>160</v>
      </c>
      <c r="AE45" s="69"/>
      <c r="AF45" s="128" t="s">
        <v>162</v>
      </c>
      <c r="AG45" s="69"/>
      <c r="AH45" s="147" t="s">
        <v>175</v>
      </c>
      <c r="AI45" s="152"/>
    </row>
    <row r="46" spans="1:35" x14ac:dyDescent="0.2">
      <c r="A46" s="156">
        <v>45</v>
      </c>
      <c r="B46" s="159" t="s">
        <v>265</v>
      </c>
      <c r="C46" s="72" t="s">
        <v>263</v>
      </c>
      <c r="D46" s="95" t="s">
        <v>267</v>
      </c>
      <c r="E46" s="95" t="s">
        <v>393</v>
      </c>
      <c r="F46" s="95"/>
      <c r="G46" s="57">
        <f t="shared" si="1"/>
        <v>831184</v>
      </c>
      <c r="H46" s="58" t="s">
        <v>8</v>
      </c>
      <c r="I46" s="59">
        <v>68943</v>
      </c>
      <c r="J46" s="60" t="s">
        <v>16</v>
      </c>
      <c r="K46" s="59">
        <v>163594</v>
      </c>
      <c r="L46" s="61" t="s">
        <v>34</v>
      </c>
      <c r="M46" s="62">
        <v>276841</v>
      </c>
      <c r="N46" s="61" t="s">
        <v>40</v>
      </c>
      <c r="O46" s="62">
        <v>38816</v>
      </c>
      <c r="P46" s="63" t="s">
        <v>41</v>
      </c>
      <c r="Q46" s="63">
        <v>118969</v>
      </c>
      <c r="R46" s="131" t="s">
        <v>82</v>
      </c>
      <c r="S46" s="65"/>
      <c r="T46" s="64" t="s">
        <v>57</v>
      </c>
      <c r="U46" s="65">
        <v>21955</v>
      </c>
      <c r="V46" s="64" t="s">
        <v>79</v>
      </c>
      <c r="W46" s="65">
        <v>19955</v>
      </c>
      <c r="X46" s="66" t="s">
        <v>136</v>
      </c>
      <c r="Y46" s="67">
        <v>53168</v>
      </c>
      <c r="Z46" s="129" t="s">
        <v>142</v>
      </c>
      <c r="AA46" s="67"/>
      <c r="AB46" s="66" t="s">
        <v>122</v>
      </c>
      <c r="AC46" s="67">
        <v>68943</v>
      </c>
      <c r="AD46" s="128" t="s">
        <v>184</v>
      </c>
      <c r="AE46" s="69"/>
      <c r="AF46" s="128" t="s">
        <v>168</v>
      </c>
      <c r="AG46" s="69"/>
      <c r="AH46" s="147" t="s">
        <v>156</v>
      </c>
      <c r="AI46" s="152"/>
    </row>
    <row r="47" spans="1:35" x14ac:dyDescent="0.2">
      <c r="A47" s="156">
        <v>46</v>
      </c>
      <c r="B47" s="159" t="s">
        <v>338</v>
      </c>
      <c r="C47" s="72" t="s">
        <v>339</v>
      </c>
      <c r="D47" s="95" t="s">
        <v>338</v>
      </c>
      <c r="E47" s="95" t="s">
        <v>395</v>
      </c>
      <c r="F47" s="95"/>
      <c r="G47" s="57">
        <f t="shared" si="1"/>
        <v>829002</v>
      </c>
      <c r="H47" s="58" t="s">
        <v>8</v>
      </c>
      <c r="I47" s="59">
        <v>68943</v>
      </c>
      <c r="J47" s="60" t="s">
        <v>17</v>
      </c>
      <c r="K47" s="59">
        <v>86348</v>
      </c>
      <c r="L47" s="61" t="s">
        <v>28</v>
      </c>
      <c r="M47" s="62">
        <v>276841</v>
      </c>
      <c r="N47" s="130" t="s">
        <v>39</v>
      </c>
      <c r="O47" s="62"/>
      <c r="P47" s="63" t="s">
        <v>47</v>
      </c>
      <c r="Q47" s="63">
        <v>38816</v>
      </c>
      <c r="R47" s="64" t="s">
        <v>60</v>
      </c>
      <c r="S47" s="65">
        <v>200280</v>
      </c>
      <c r="T47" s="64" t="s">
        <v>57</v>
      </c>
      <c r="U47" s="65">
        <v>21955</v>
      </c>
      <c r="V47" s="64" t="s">
        <v>62</v>
      </c>
      <c r="W47" s="65">
        <v>44144</v>
      </c>
      <c r="X47" s="129" t="s">
        <v>123</v>
      </c>
      <c r="Y47" s="67"/>
      <c r="Z47" s="66" t="s">
        <v>136</v>
      </c>
      <c r="AA47" s="67">
        <v>53168</v>
      </c>
      <c r="AB47" s="66" t="s">
        <v>137</v>
      </c>
      <c r="AC47" s="67">
        <v>16512</v>
      </c>
      <c r="AD47" s="68" t="s">
        <v>152</v>
      </c>
      <c r="AE47" s="69">
        <v>21995</v>
      </c>
      <c r="AF47" s="128" t="s">
        <v>167</v>
      </c>
      <c r="AG47" s="69"/>
      <c r="AH47" s="147" t="s">
        <v>157</v>
      </c>
      <c r="AI47" s="152"/>
    </row>
    <row r="48" spans="1:35" x14ac:dyDescent="0.2">
      <c r="A48" s="156">
        <v>47</v>
      </c>
      <c r="B48" s="159" t="s">
        <v>319</v>
      </c>
      <c r="C48" s="72" t="s">
        <v>318</v>
      </c>
      <c r="D48" s="95" t="s">
        <v>319</v>
      </c>
      <c r="E48" s="95" t="s">
        <v>395</v>
      </c>
      <c r="F48" s="95"/>
      <c r="G48" s="57">
        <f t="shared" si="1"/>
        <v>819329</v>
      </c>
      <c r="H48" s="58" t="s">
        <v>8</v>
      </c>
      <c r="I48" s="59">
        <v>68943</v>
      </c>
      <c r="J48" s="60" t="s">
        <v>16</v>
      </c>
      <c r="K48" s="59">
        <v>163594</v>
      </c>
      <c r="L48" s="61" t="s">
        <v>28</v>
      </c>
      <c r="M48" s="62">
        <v>276841</v>
      </c>
      <c r="N48" s="130" t="s">
        <v>38</v>
      </c>
      <c r="O48" s="63"/>
      <c r="P48" s="63" t="s">
        <v>48</v>
      </c>
      <c r="Q48" s="63">
        <v>86348</v>
      </c>
      <c r="R48" s="64" t="s">
        <v>62</v>
      </c>
      <c r="S48" s="65">
        <v>44144</v>
      </c>
      <c r="T48" s="131" t="s">
        <v>58</v>
      </c>
      <c r="U48" s="65"/>
      <c r="V48" s="131" t="s">
        <v>80</v>
      </c>
      <c r="W48" s="65"/>
      <c r="X48" s="66" t="s">
        <v>136</v>
      </c>
      <c r="Y48" s="67">
        <v>53168</v>
      </c>
      <c r="Z48" s="66" t="s">
        <v>150</v>
      </c>
      <c r="AA48" s="67">
        <v>53168</v>
      </c>
      <c r="AB48" s="66" t="s">
        <v>146</v>
      </c>
      <c r="AC48" s="67">
        <v>19955</v>
      </c>
      <c r="AD48" s="68" t="s">
        <v>170</v>
      </c>
      <c r="AE48" s="69">
        <v>53168</v>
      </c>
      <c r="AF48" s="128" t="s">
        <v>154</v>
      </c>
      <c r="AG48" s="69"/>
      <c r="AH48" s="147" t="s">
        <v>179</v>
      </c>
      <c r="AI48" s="152"/>
    </row>
    <row r="49" spans="1:35" x14ac:dyDescent="0.2">
      <c r="A49" s="156">
        <v>48</v>
      </c>
      <c r="B49" s="159" t="s">
        <v>285</v>
      </c>
      <c r="C49" s="73" t="s">
        <v>286</v>
      </c>
      <c r="D49" s="95" t="s">
        <v>236</v>
      </c>
      <c r="E49" s="95" t="s">
        <v>287</v>
      </c>
      <c r="F49" s="95"/>
      <c r="G49" s="57">
        <f t="shared" si="1"/>
        <v>807730</v>
      </c>
      <c r="H49" s="58" t="s">
        <v>16</v>
      </c>
      <c r="I49" s="59">
        <v>163594</v>
      </c>
      <c r="J49" s="60" t="s">
        <v>11</v>
      </c>
      <c r="K49" s="59">
        <v>18593</v>
      </c>
      <c r="L49" s="130" t="s">
        <v>39</v>
      </c>
      <c r="M49" s="62"/>
      <c r="N49" s="61" t="s">
        <v>41</v>
      </c>
      <c r="O49" s="63">
        <v>118969</v>
      </c>
      <c r="P49" s="63" t="s">
        <v>30</v>
      </c>
      <c r="Q49" s="63">
        <v>276841</v>
      </c>
      <c r="R49" s="64" t="s">
        <v>62</v>
      </c>
      <c r="S49" s="65">
        <v>44144</v>
      </c>
      <c r="T49" s="64" t="s">
        <v>75</v>
      </c>
      <c r="U49" s="65">
        <v>163594</v>
      </c>
      <c r="V49" s="131" t="s">
        <v>59</v>
      </c>
      <c r="W49" s="65"/>
      <c r="X49" s="129" t="s">
        <v>141</v>
      </c>
      <c r="Y49" s="67"/>
      <c r="Z49" s="129" t="s">
        <v>142</v>
      </c>
      <c r="AA49" s="67"/>
      <c r="AB49" s="129" t="s">
        <v>145</v>
      </c>
      <c r="AC49" s="67"/>
      <c r="AD49" s="68" t="s">
        <v>152</v>
      </c>
      <c r="AE49" s="69">
        <v>21995</v>
      </c>
      <c r="AF49" s="128" t="s">
        <v>164</v>
      </c>
      <c r="AG49" s="69"/>
      <c r="AH49" s="147" t="s">
        <v>174</v>
      </c>
      <c r="AI49" s="152"/>
    </row>
    <row r="50" spans="1:35" x14ac:dyDescent="0.2">
      <c r="A50" s="156">
        <v>49</v>
      </c>
      <c r="B50" s="159" t="s">
        <v>231</v>
      </c>
      <c r="C50" s="72" t="s">
        <v>232</v>
      </c>
      <c r="D50" s="95" t="s">
        <v>229</v>
      </c>
      <c r="E50" s="95" t="s">
        <v>402</v>
      </c>
      <c r="F50" s="95"/>
      <c r="G50" s="57">
        <f t="shared" si="1"/>
        <v>805903</v>
      </c>
      <c r="H50" s="58" t="s">
        <v>7</v>
      </c>
      <c r="I50" s="59">
        <v>38816</v>
      </c>
      <c r="J50" s="60" t="s">
        <v>17</v>
      </c>
      <c r="K50" s="59">
        <v>86348</v>
      </c>
      <c r="L50" s="61" t="s">
        <v>28</v>
      </c>
      <c r="M50" s="62">
        <v>276841</v>
      </c>
      <c r="N50" s="130" t="s">
        <v>39</v>
      </c>
      <c r="O50" s="63"/>
      <c r="P50" s="63" t="s">
        <v>43</v>
      </c>
      <c r="Q50" s="63">
        <v>276841</v>
      </c>
      <c r="R50" s="131" t="s">
        <v>59</v>
      </c>
      <c r="S50" s="65"/>
      <c r="T50" s="64" t="s">
        <v>57</v>
      </c>
      <c r="U50" s="65">
        <v>21955</v>
      </c>
      <c r="V50" s="64" t="s">
        <v>79</v>
      </c>
      <c r="W50" s="65">
        <v>19955</v>
      </c>
      <c r="X50" s="129" t="s">
        <v>141</v>
      </c>
      <c r="Y50" s="67"/>
      <c r="Z50" s="66" t="s">
        <v>133</v>
      </c>
      <c r="AA50" s="67">
        <v>31979</v>
      </c>
      <c r="AB50" s="66" t="s">
        <v>136</v>
      </c>
      <c r="AC50" s="67">
        <v>53168</v>
      </c>
      <c r="AD50" s="128" t="s">
        <v>160</v>
      </c>
      <c r="AE50" s="69"/>
      <c r="AF50" s="128" t="s">
        <v>173</v>
      </c>
      <c r="AG50" s="69"/>
      <c r="AH50" s="147" t="s">
        <v>179</v>
      </c>
      <c r="AI50" s="152"/>
    </row>
    <row r="51" spans="1:35" x14ac:dyDescent="0.2">
      <c r="A51" s="156">
        <v>50</v>
      </c>
      <c r="B51" s="159" t="s">
        <v>363</v>
      </c>
      <c r="C51" s="72" t="s">
        <v>360</v>
      </c>
      <c r="D51" s="95" t="s">
        <v>363</v>
      </c>
      <c r="E51" s="95" t="s">
        <v>395</v>
      </c>
      <c r="F51" s="95"/>
      <c r="G51" s="57">
        <f t="shared" si="1"/>
        <v>792134</v>
      </c>
      <c r="H51" s="133" t="s">
        <v>10</v>
      </c>
      <c r="I51" s="59"/>
      <c r="J51" s="60" t="s">
        <v>17</v>
      </c>
      <c r="K51" s="59">
        <v>86348</v>
      </c>
      <c r="L51" s="61" t="s">
        <v>28</v>
      </c>
      <c r="M51" s="62">
        <v>276841</v>
      </c>
      <c r="N51" s="61" t="s">
        <v>40</v>
      </c>
      <c r="O51" s="63">
        <v>38816</v>
      </c>
      <c r="P51" s="63" t="s">
        <v>48</v>
      </c>
      <c r="Q51" s="63">
        <v>86348</v>
      </c>
      <c r="R51" s="64" t="s">
        <v>60</v>
      </c>
      <c r="S51" s="65">
        <v>200280</v>
      </c>
      <c r="T51" s="131" t="s">
        <v>82</v>
      </c>
      <c r="U51" s="65"/>
      <c r="V51" s="131" t="s">
        <v>77</v>
      </c>
      <c r="W51" s="65"/>
      <c r="X51" s="129" t="s">
        <v>141</v>
      </c>
      <c r="Y51" s="67"/>
      <c r="Z51" s="129" t="s">
        <v>145</v>
      </c>
      <c r="AA51" s="67"/>
      <c r="AB51" s="66" t="s">
        <v>138</v>
      </c>
      <c r="AC51" s="67">
        <v>17153</v>
      </c>
      <c r="AD51" s="128" t="s">
        <v>154</v>
      </c>
      <c r="AE51" s="69"/>
      <c r="AF51" s="128" t="s">
        <v>168</v>
      </c>
      <c r="AG51" s="69"/>
      <c r="AH51" s="148" t="s">
        <v>169</v>
      </c>
      <c r="AI51" s="152">
        <v>86348</v>
      </c>
    </row>
    <row r="52" spans="1:35" x14ac:dyDescent="0.2">
      <c r="A52" s="156">
        <v>51</v>
      </c>
      <c r="B52" s="159" t="s">
        <v>356</v>
      </c>
      <c r="C52" s="71" t="s">
        <v>357</v>
      </c>
      <c r="D52" s="95" t="s">
        <v>356</v>
      </c>
      <c r="E52" s="95" t="s">
        <v>395</v>
      </c>
      <c r="F52" s="95"/>
      <c r="G52" s="57">
        <f t="shared" si="1"/>
        <v>788014</v>
      </c>
      <c r="H52" s="58" t="s">
        <v>11</v>
      </c>
      <c r="I52" s="59">
        <v>18593</v>
      </c>
      <c r="J52" s="60" t="s">
        <v>16</v>
      </c>
      <c r="K52" s="59">
        <v>163594</v>
      </c>
      <c r="L52" s="61" t="s">
        <v>28</v>
      </c>
      <c r="M52" s="62">
        <v>276841</v>
      </c>
      <c r="N52" s="130" t="s">
        <v>39</v>
      </c>
      <c r="O52" s="63"/>
      <c r="P52" s="63" t="s">
        <v>40</v>
      </c>
      <c r="Q52" s="63">
        <v>38816</v>
      </c>
      <c r="R52" s="64" t="s">
        <v>62</v>
      </c>
      <c r="S52" s="65">
        <v>44144</v>
      </c>
      <c r="T52" s="64" t="s">
        <v>57</v>
      </c>
      <c r="U52" s="65">
        <v>21955</v>
      </c>
      <c r="V52" s="64" t="s">
        <v>79</v>
      </c>
      <c r="W52" s="65">
        <v>19955</v>
      </c>
      <c r="X52" s="66" t="s">
        <v>128</v>
      </c>
      <c r="Y52" s="67">
        <v>118969</v>
      </c>
      <c r="Z52" s="66" t="s">
        <v>133</v>
      </c>
      <c r="AA52" s="67">
        <v>31979</v>
      </c>
      <c r="AB52" s="66" t="s">
        <v>136</v>
      </c>
      <c r="AC52" s="67">
        <v>53168</v>
      </c>
      <c r="AD52" s="128" t="s">
        <v>158</v>
      </c>
      <c r="AE52" s="69"/>
      <c r="AF52" s="128" t="s">
        <v>177</v>
      </c>
      <c r="AG52" s="69"/>
      <c r="AH52" s="147" t="s">
        <v>179</v>
      </c>
      <c r="AI52" s="152"/>
    </row>
    <row r="53" spans="1:35" x14ac:dyDescent="0.2">
      <c r="A53" s="156">
        <v>52</v>
      </c>
      <c r="B53" s="159" t="s">
        <v>345</v>
      </c>
      <c r="C53" s="72" t="s">
        <v>344</v>
      </c>
      <c r="D53" s="95" t="s">
        <v>345</v>
      </c>
      <c r="E53" s="95" t="s">
        <v>395</v>
      </c>
      <c r="F53" s="95"/>
      <c r="G53" s="57">
        <f t="shared" si="1"/>
        <v>781036</v>
      </c>
      <c r="H53" s="133" t="s">
        <v>4</v>
      </c>
      <c r="I53" s="59"/>
      <c r="J53" s="60" t="s">
        <v>17</v>
      </c>
      <c r="K53" s="59">
        <v>86348</v>
      </c>
      <c r="L53" s="130" t="s">
        <v>33</v>
      </c>
      <c r="M53" s="62"/>
      <c r="N53" s="61" t="s">
        <v>28</v>
      </c>
      <c r="O53" s="63">
        <v>276841</v>
      </c>
      <c r="P53" s="63" t="s">
        <v>51</v>
      </c>
      <c r="Q53" s="63">
        <v>118969</v>
      </c>
      <c r="R53" s="64" t="s">
        <v>62</v>
      </c>
      <c r="S53" s="65">
        <v>44144</v>
      </c>
      <c r="T53" s="64" t="s">
        <v>57</v>
      </c>
      <c r="U53" s="65">
        <v>21955</v>
      </c>
      <c r="V53" s="64" t="s">
        <v>79</v>
      </c>
      <c r="W53" s="65">
        <v>19955</v>
      </c>
      <c r="X53" s="66" t="s">
        <v>128</v>
      </c>
      <c r="Y53" s="67">
        <v>118969</v>
      </c>
      <c r="Z53" s="129" t="s">
        <v>145</v>
      </c>
      <c r="AA53" s="67"/>
      <c r="AB53" s="66" t="s">
        <v>122</v>
      </c>
      <c r="AC53" s="67">
        <v>68943</v>
      </c>
      <c r="AD53" s="128" t="s">
        <v>154</v>
      </c>
      <c r="AE53" s="69"/>
      <c r="AF53" s="128" t="s">
        <v>177</v>
      </c>
      <c r="AG53" s="69"/>
      <c r="AH53" s="148" t="s">
        <v>163</v>
      </c>
      <c r="AI53" s="152">
        <v>24912</v>
      </c>
    </row>
    <row r="54" spans="1:35" x14ac:dyDescent="0.2">
      <c r="A54" s="156">
        <v>53</v>
      </c>
      <c r="B54" s="159" t="s">
        <v>371</v>
      </c>
      <c r="C54" s="72" t="s">
        <v>370</v>
      </c>
      <c r="D54" s="95" t="s">
        <v>371</v>
      </c>
      <c r="E54" s="95" t="s">
        <v>395</v>
      </c>
      <c r="F54" s="95"/>
      <c r="G54" s="57">
        <f t="shared" si="1"/>
        <v>771817</v>
      </c>
      <c r="H54" s="58" t="s">
        <v>8</v>
      </c>
      <c r="I54" s="59">
        <v>68943</v>
      </c>
      <c r="J54" s="60" t="s">
        <v>16</v>
      </c>
      <c r="K54" s="59">
        <v>163594</v>
      </c>
      <c r="L54" s="130" t="s">
        <v>33</v>
      </c>
      <c r="M54" s="62"/>
      <c r="N54" s="61" t="s">
        <v>47</v>
      </c>
      <c r="O54" s="63">
        <v>38816</v>
      </c>
      <c r="P54" s="63" t="s">
        <v>48</v>
      </c>
      <c r="Q54" s="63">
        <v>86348</v>
      </c>
      <c r="R54" s="64" t="s">
        <v>62</v>
      </c>
      <c r="S54" s="65">
        <v>44144</v>
      </c>
      <c r="T54" s="64" t="s">
        <v>75</v>
      </c>
      <c r="U54" s="65">
        <v>163594</v>
      </c>
      <c r="V54" s="64" t="s">
        <v>79</v>
      </c>
      <c r="W54" s="65">
        <v>19955</v>
      </c>
      <c r="X54" s="66" t="s">
        <v>116</v>
      </c>
      <c r="Y54" s="67">
        <v>86348</v>
      </c>
      <c r="Z54" s="66" t="s">
        <v>136</v>
      </c>
      <c r="AA54" s="67">
        <v>53168</v>
      </c>
      <c r="AB54" s="129" t="s">
        <v>145</v>
      </c>
      <c r="AC54" s="67"/>
      <c r="AD54" s="68" t="s">
        <v>152</v>
      </c>
      <c r="AE54" s="69">
        <v>21995</v>
      </c>
      <c r="AF54" s="128" t="s">
        <v>160</v>
      </c>
      <c r="AG54" s="69"/>
      <c r="AH54" s="148" t="s">
        <v>163</v>
      </c>
      <c r="AI54" s="152">
        <v>24912</v>
      </c>
    </row>
    <row r="55" spans="1:35" x14ac:dyDescent="0.2">
      <c r="A55" s="156">
        <v>54</v>
      </c>
      <c r="B55" s="159" t="s">
        <v>292</v>
      </c>
      <c r="C55" s="72" t="s">
        <v>384</v>
      </c>
      <c r="D55" s="95" t="s">
        <v>291</v>
      </c>
      <c r="E55" s="95" t="s">
        <v>293</v>
      </c>
      <c r="F55" s="95"/>
      <c r="G55" s="57">
        <f t="shared" si="1"/>
        <v>702572</v>
      </c>
      <c r="H55" s="58" t="s">
        <v>8</v>
      </c>
      <c r="I55" s="59">
        <v>68943</v>
      </c>
      <c r="J55" s="60" t="s">
        <v>11</v>
      </c>
      <c r="K55" s="59">
        <v>18593</v>
      </c>
      <c r="L55" s="61" t="s">
        <v>50</v>
      </c>
      <c r="M55" s="62">
        <v>17633</v>
      </c>
      <c r="N55" s="61" t="s">
        <v>32</v>
      </c>
      <c r="O55" s="63">
        <v>163594</v>
      </c>
      <c r="P55" s="63" t="s">
        <v>51</v>
      </c>
      <c r="Q55" s="63">
        <v>118969</v>
      </c>
      <c r="R55" s="64" t="s">
        <v>62</v>
      </c>
      <c r="S55" s="65">
        <v>44144</v>
      </c>
      <c r="T55" s="64" t="s">
        <v>57</v>
      </c>
      <c r="U55" s="65">
        <v>21955</v>
      </c>
      <c r="V55" s="131" t="s">
        <v>82</v>
      </c>
      <c r="W55" s="65"/>
      <c r="X55" s="129" t="s">
        <v>141</v>
      </c>
      <c r="Y55" s="67"/>
      <c r="Z55" s="66" t="s">
        <v>151</v>
      </c>
      <c r="AA55" s="67">
        <v>163594</v>
      </c>
      <c r="AB55" s="66" t="s">
        <v>136</v>
      </c>
      <c r="AC55" s="67">
        <v>53168</v>
      </c>
      <c r="AD55" s="128" t="s">
        <v>172</v>
      </c>
      <c r="AE55" s="69"/>
      <c r="AF55" s="68" t="s">
        <v>171</v>
      </c>
      <c r="AG55" s="69">
        <v>31979</v>
      </c>
      <c r="AH55" s="147" t="s">
        <v>156</v>
      </c>
      <c r="AI55" s="152"/>
    </row>
    <row r="56" spans="1:35" x14ac:dyDescent="0.2">
      <c r="A56" s="156">
        <v>55</v>
      </c>
      <c r="B56" s="159" t="s">
        <v>261</v>
      </c>
      <c r="C56" s="72" t="s">
        <v>259</v>
      </c>
      <c r="D56" s="95" t="s">
        <v>262</v>
      </c>
      <c r="E56" s="95" t="s">
        <v>397</v>
      </c>
      <c r="F56" s="95"/>
      <c r="G56" s="57">
        <f t="shared" si="1"/>
        <v>697270</v>
      </c>
      <c r="H56" s="133" t="s">
        <v>12</v>
      </c>
      <c r="I56" s="59"/>
      <c r="J56" s="60" t="s">
        <v>17</v>
      </c>
      <c r="K56" s="59">
        <v>86348</v>
      </c>
      <c r="L56" s="61" t="s">
        <v>48</v>
      </c>
      <c r="M56" s="62">
        <v>86348</v>
      </c>
      <c r="N56" s="61" t="s">
        <v>41</v>
      </c>
      <c r="O56" s="63">
        <v>118969</v>
      </c>
      <c r="P56" s="132" t="s">
        <v>39</v>
      </c>
      <c r="Q56" s="63"/>
      <c r="R56" s="131" t="s">
        <v>81</v>
      </c>
      <c r="S56" s="65"/>
      <c r="T56" s="64" t="s">
        <v>75</v>
      </c>
      <c r="U56" s="65">
        <v>163594</v>
      </c>
      <c r="V56" s="64" t="s">
        <v>79</v>
      </c>
      <c r="W56" s="65">
        <v>19955</v>
      </c>
      <c r="X56" s="66" t="s">
        <v>137</v>
      </c>
      <c r="Y56" s="67">
        <v>16512</v>
      </c>
      <c r="Z56" s="66" t="s">
        <v>151</v>
      </c>
      <c r="AA56" s="67">
        <v>163594</v>
      </c>
      <c r="AB56" s="66" t="s">
        <v>146</v>
      </c>
      <c r="AC56" s="67">
        <v>19955</v>
      </c>
      <c r="AD56" s="68" t="s">
        <v>159</v>
      </c>
      <c r="AE56" s="69">
        <v>21995</v>
      </c>
      <c r="AF56" s="128" t="s">
        <v>173</v>
      </c>
      <c r="AG56" s="69"/>
      <c r="AH56" s="147" t="s">
        <v>175</v>
      </c>
      <c r="AI56" s="152"/>
    </row>
    <row r="57" spans="1:35" x14ac:dyDescent="0.2">
      <c r="A57" s="156">
        <v>56</v>
      </c>
      <c r="B57" s="159" t="s">
        <v>246</v>
      </c>
      <c r="C57" s="72" t="s">
        <v>247</v>
      </c>
      <c r="D57" s="95" t="s">
        <v>248</v>
      </c>
      <c r="E57" s="95" t="s">
        <v>395</v>
      </c>
      <c r="F57" s="95"/>
      <c r="G57" s="57">
        <f t="shared" si="1"/>
        <v>692971</v>
      </c>
      <c r="H57" s="133" t="s">
        <v>4</v>
      </c>
      <c r="I57" s="59"/>
      <c r="J57" s="60" t="s">
        <v>14</v>
      </c>
      <c r="K57" s="59">
        <v>118969</v>
      </c>
      <c r="L57" s="61" t="s">
        <v>34</v>
      </c>
      <c r="M57" s="62">
        <v>276841</v>
      </c>
      <c r="N57" s="61" t="s">
        <v>27</v>
      </c>
      <c r="O57" s="63">
        <v>19955</v>
      </c>
      <c r="P57" s="63" t="s">
        <v>52</v>
      </c>
      <c r="Q57" s="63">
        <v>86348</v>
      </c>
      <c r="R57" s="131" t="s">
        <v>58</v>
      </c>
      <c r="S57" s="65"/>
      <c r="T57" s="131" t="s">
        <v>65</v>
      </c>
      <c r="U57" s="65"/>
      <c r="V57" s="64" t="s">
        <v>79</v>
      </c>
      <c r="W57" s="65">
        <v>19955</v>
      </c>
      <c r="X57" s="129" t="s">
        <v>123</v>
      </c>
      <c r="Y57" s="67"/>
      <c r="Z57" s="66" t="s">
        <v>133</v>
      </c>
      <c r="AA57" s="67">
        <v>31979</v>
      </c>
      <c r="AB57" s="66" t="s">
        <v>148</v>
      </c>
      <c r="AC57" s="67">
        <v>118969</v>
      </c>
      <c r="AD57" s="128" t="s">
        <v>176</v>
      </c>
      <c r="AE57" s="69"/>
      <c r="AF57" s="128" t="s">
        <v>175</v>
      </c>
      <c r="AG57" s="69"/>
      <c r="AH57" s="148" t="s">
        <v>153</v>
      </c>
      <c r="AI57" s="152">
        <v>19955</v>
      </c>
    </row>
    <row r="58" spans="1:35" x14ac:dyDescent="0.2">
      <c r="A58" s="156">
        <v>57</v>
      </c>
      <c r="B58" s="159" t="s">
        <v>264</v>
      </c>
      <c r="C58" s="72" t="s">
        <v>263</v>
      </c>
      <c r="D58" s="95" t="s">
        <v>267</v>
      </c>
      <c r="E58" s="95" t="s">
        <v>399</v>
      </c>
      <c r="F58" s="95"/>
      <c r="G58" s="57">
        <f t="shared" si="1"/>
        <v>688370</v>
      </c>
      <c r="H58" s="133" t="s">
        <v>12</v>
      </c>
      <c r="I58" s="59"/>
      <c r="J58" s="60" t="s">
        <v>16</v>
      </c>
      <c r="K58" s="59">
        <v>163594</v>
      </c>
      <c r="L58" s="130" t="s">
        <v>33</v>
      </c>
      <c r="M58" s="62"/>
      <c r="N58" s="61" t="s">
        <v>41</v>
      </c>
      <c r="O58" s="63">
        <v>118969</v>
      </c>
      <c r="P58" s="63" t="s">
        <v>30</v>
      </c>
      <c r="Q58" s="63">
        <v>276841</v>
      </c>
      <c r="R58" s="131" t="s">
        <v>71</v>
      </c>
      <c r="S58" s="65"/>
      <c r="T58" s="64" t="s">
        <v>57</v>
      </c>
      <c r="U58" s="65">
        <v>21955</v>
      </c>
      <c r="V58" s="64" t="s">
        <v>79</v>
      </c>
      <c r="W58" s="65">
        <v>19955</v>
      </c>
      <c r="X58" s="129" t="s">
        <v>142</v>
      </c>
      <c r="Y58" s="67"/>
      <c r="Z58" s="66" t="s">
        <v>130</v>
      </c>
      <c r="AA58" s="67">
        <v>18113</v>
      </c>
      <c r="AB58" s="66" t="s">
        <v>122</v>
      </c>
      <c r="AC58" s="67">
        <v>68943</v>
      </c>
      <c r="AD58" s="128" t="s">
        <v>184</v>
      </c>
      <c r="AE58" s="69"/>
      <c r="AF58" s="128" t="s">
        <v>168</v>
      </c>
      <c r="AG58" s="69"/>
      <c r="AH58" s="147" t="s">
        <v>156</v>
      </c>
      <c r="AI58" s="152"/>
    </row>
    <row r="59" spans="1:35" x14ac:dyDescent="0.2">
      <c r="A59" s="156">
        <v>58</v>
      </c>
      <c r="B59" s="159" t="s">
        <v>296</v>
      </c>
      <c r="C59" s="72" t="s">
        <v>294</v>
      </c>
      <c r="D59" s="95" t="s">
        <v>297</v>
      </c>
      <c r="E59" s="95" t="s">
        <v>404</v>
      </c>
      <c r="F59" s="95"/>
      <c r="G59" s="57">
        <f t="shared" si="1"/>
        <v>686930</v>
      </c>
      <c r="H59" s="58" t="s">
        <v>7</v>
      </c>
      <c r="I59" s="59">
        <v>38816</v>
      </c>
      <c r="J59" s="134" t="s">
        <v>10</v>
      </c>
      <c r="K59" s="59"/>
      <c r="L59" s="61" t="s">
        <v>51</v>
      </c>
      <c r="M59" s="62">
        <v>118969</v>
      </c>
      <c r="N59" s="61" t="s">
        <v>52</v>
      </c>
      <c r="O59" s="63">
        <v>86348</v>
      </c>
      <c r="P59" s="63" t="s">
        <v>40</v>
      </c>
      <c r="Q59" s="63">
        <v>38816</v>
      </c>
      <c r="R59" s="64" t="s">
        <v>60</v>
      </c>
      <c r="S59" s="65">
        <v>200280</v>
      </c>
      <c r="T59" s="64" t="s">
        <v>62</v>
      </c>
      <c r="U59" s="65">
        <v>44144</v>
      </c>
      <c r="V59" s="131" t="s">
        <v>72</v>
      </c>
      <c r="W59" s="65"/>
      <c r="X59" s="129" t="s">
        <v>141</v>
      </c>
      <c r="Y59" s="67"/>
      <c r="Z59" s="66" t="s">
        <v>128</v>
      </c>
      <c r="AA59" s="67">
        <v>118969</v>
      </c>
      <c r="AB59" s="129" t="s">
        <v>142</v>
      </c>
      <c r="AC59" s="67"/>
      <c r="AD59" s="68" t="s">
        <v>152</v>
      </c>
      <c r="AE59" s="69">
        <v>21995</v>
      </c>
      <c r="AF59" s="128" t="s">
        <v>154</v>
      </c>
      <c r="AG59" s="69"/>
      <c r="AH59" s="148" t="s">
        <v>187</v>
      </c>
      <c r="AI59" s="152">
        <v>18593</v>
      </c>
    </row>
    <row r="60" spans="1:35" ht="21.75" x14ac:dyDescent="0.2">
      <c r="A60" s="156">
        <v>59</v>
      </c>
      <c r="B60" s="159" t="s">
        <v>326</v>
      </c>
      <c r="C60" s="72" t="s">
        <v>325</v>
      </c>
      <c r="D60" s="95" t="s">
        <v>326</v>
      </c>
      <c r="E60" s="95" t="s">
        <v>395</v>
      </c>
      <c r="F60" s="95"/>
      <c r="G60" s="57">
        <f t="shared" si="1"/>
        <v>662511</v>
      </c>
      <c r="H60" s="133" t="s">
        <v>10</v>
      </c>
      <c r="I60" s="59"/>
      <c r="J60" s="60" t="s">
        <v>17</v>
      </c>
      <c r="K60" s="59">
        <v>86348</v>
      </c>
      <c r="L60" s="130" t="s">
        <v>18</v>
      </c>
      <c r="M60" s="62"/>
      <c r="N60" s="61" t="s">
        <v>21</v>
      </c>
      <c r="O60" s="63">
        <v>31979</v>
      </c>
      <c r="P60" s="63" t="s">
        <v>40</v>
      </c>
      <c r="Q60" s="63">
        <v>38816</v>
      </c>
      <c r="R60" s="64" t="s">
        <v>78</v>
      </c>
      <c r="S60" s="65">
        <v>276841</v>
      </c>
      <c r="T60" s="64" t="s">
        <v>62</v>
      </c>
      <c r="U60" s="65">
        <v>44144</v>
      </c>
      <c r="V60" s="64" t="s">
        <v>79</v>
      </c>
      <c r="W60" s="65">
        <v>19955</v>
      </c>
      <c r="X60" s="129" t="s">
        <v>141</v>
      </c>
      <c r="Y60" s="67"/>
      <c r="Z60" s="66" t="s">
        <v>116</v>
      </c>
      <c r="AA60" s="67">
        <v>86348</v>
      </c>
      <c r="AB60" s="66" t="s">
        <v>136</v>
      </c>
      <c r="AC60" s="67">
        <v>53168</v>
      </c>
      <c r="AD60" s="128" t="s">
        <v>160</v>
      </c>
      <c r="AE60" s="69"/>
      <c r="AF60" s="128" t="s">
        <v>174</v>
      </c>
      <c r="AG60" s="69"/>
      <c r="AH60" s="149" t="s">
        <v>186</v>
      </c>
      <c r="AI60" s="152">
        <v>24912</v>
      </c>
    </row>
    <row r="61" spans="1:35" x14ac:dyDescent="0.2">
      <c r="A61" s="156">
        <v>60</v>
      </c>
      <c r="B61" s="159" t="s">
        <v>273</v>
      </c>
      <c r="C61" s="72" t="s">
        <v>272</v>
      </c>
      <c r="D61" s="95" t="s">
        <v>273</v>
      </c>
      <c r="E61" s="95" t="s">
        <v>395</v>
      </c>
      <c r="F61" s="95"/>
      <c r="G61" s="57">
        <f t="shared" si="1"/>
        <v>648678</v>
      </c>
      <c r="H61" s="133" t="s">
        <v>4</v>
      </c>
      <c r="I61" s="59"/>
      <c r="J61" s="60" t="s">
        <v>17</v>
      </c>
      <c r="K61" s="59">
        <v>86348</v>
      </c>
      <c r="L61" s="130" t="s">
        <v>39</v>
      </c>
      <c r="M61" s="62"/>
      <c r="N61" s="61" t="s">
        <v>40</v>
      </c>
      <c r="O61" s="63">
        <v>38816</v>
      </c>
      <c r="P61" s="63" t="s">
        <v>30</v>
      </c>
      <c r="Q61" s="63">
        <v>276841</v>
      </c>
      <c r="R61" s="64" t="s">
        <v>62</v>
      </c>
      <c r="S61" s="65">
        <v>44144</v>
      </c>
      <c r="T61" s="64" t="s">
        <v>70</v>
      </c>
      <c r="U61" s="65">
        <v>53168</v>
      </c>
      <c r="V61" s="131" t="s">
        <v>72</v>
      </c>
      <c r="W61" s="65"/>
      <c r="X61" s="66" t="s">
        <v>136</v>
      </c>
      <c r="Y61" s="67">
        <v>53168</v>
      </c>
      <c r="Z61" s="66" t="s">
        <v>130</v>
      </c>
      <c r="AA61" s="67">
        <v>18113</v>
      </c>
      <c r="AB61" s="66" t="s">
        <v>150</v>
      </c>
      <c r="AC61" s="67">
        <v>53168</v>
      </c>
      <c r="AD61" s="128" t="s">
        <v>179</v>
      </c>
      <c r="AE61" s="69"/>
      <c r="AF61" s="128" t="s">
        <v>173</v>
      </c>
      <c r="AG61" s="69"/>
      <c r="AH61" s="148" t="s">
        <v>163</v>
      </c>
      <c r="AI61" s="152">
        <v>24912</v>
      </c>
    </row>
    <row r="62" spans="1:35" x14ac:dyDescent="0.2">
      <c r="A62" s="156">
        <v>61</v>
      </c>
      <c r="B62" s="159" t="s">
        <v>256</v>
      </c>
      <c r="C62" s="72" t="s">
        <v>255</v>
      </c>
      <c r="D62" s="95" t="s">
        <v>256</v>
      </c>
      <c r="E62" s="95" t="s">
        <v>395</v>
      </c>
      <c r="F62" s="95"/>
      <c r="G62" s="57">
        <f t="shared" si="1"/>
        <v>637471</v>
      </c>
      <c r="H62" s="58" t="s">
        <v>8</v>
      </c>
      <c r="I62" s="59">
        <v>68943</v>
      </c>
      <c r="J62" s="60" t="s">
        <v>17</v>
      </c>
      <c r="K62" s="59">
        <v>86348</v>
      </c>
      <c r="L62" s="61" t="s">
        <v>34</v>
      </c>
      <c r="M62" s="62">
        <v>276841</v>
      </c>
      <c r="N62" s="130" t="s">
        <v>23</v>
      </c>
      <c r="O62" s="63"/>
      <c r="P62" s="132" t="s">
        <v>42</v>
      </c>
      <c r="Q62" s="63"/>
      <c r="R62" s="131" t="s">
        <v>66</v>
      </c>
      <c r="S62" s="65"/>
      <c r="T62" s="64" t="s">
        <v>56</v>
      </c>
      <c r="U62" s="65">
        <v>16833</v>
      </c>
      <c r="V62" s="131" t="s">
        <v>65</v>
      </c>
      <c r="W62" s="65"/>
      <c r="X62" s="66" t="s">
        <v>135</v>
      </c>
      <c r="Y62" s="67">
        <v>24912</v>
      </c>
      <c r="Z62" s="129" t="s">
        <v>132</v>
      </c>
      <c r="AA62" s="67"/>
      <c r="AB62" s="66" t="s">
        <v>151</v>
      </c>
      <c r="AC62" s="67">
        <v>163594</v>
      </c>
      <c r="AD62" s="128" t="s">
        <v>175</v>
      </c>
      <c r="AE62" s="69"/>
      <c r="AF62" s="128" t="s">
        <v>168</v>
      </c>
      <c r="AG62" s="69"/>
      <c r="AH62" s="147" t="s">
        <v>179</v>
      </c>
      <c r="AI62" s="152"/>
    </row>
    <row r="63" spans="1:35" x14ac:dyDescent="0.2">
      <c r="A63" s="156">
        <v>62</v>
      </c>
      <c r="B63" s="159" t="s">
        <v>369</v>
      </c>
      <c r="C63" s="72" t="s">
        <v>368</v>
      </c>
      <c r="D63" s="95" t="s">
        <v>369</v>
      </c>
      <c r="E63" s="95" t="s">
        <v>395</v>
      </c>
      <c r="F63" s="95"/>
      <c r="G63" s="57">
        <f t="shared" si="1"/>
        <v>604649</v>
      </c>
      <c r="H63" s="133" t="s">
        <v>4</v>
      </c>
      <c r="I63" s="59"/>
      <c r="J63" s="60" t="s">
        <v>8</v>
      </c>
      <c r="K63" s="59">
        <v>68943</v>
      </c>
      <c r="L63" s="61" t="s">
        <v>43</v>
      </c>
      <c r="M63" s="62">
        <v>44144</v>
      </c>
      <c r="N63" s="61" t="s">
        <v>41</v>
      </c>
      <c r="O63" s="63">
        <v>118969</v>
      </c>
      <c r="P63" s="63" t="s">
        <v>48</v>
      </c>
      <c r="Q63" s="63">
        <v>86348</v>
      </c>
      <c r="R63" s="64" t="s">
        <v>62</v>
      </c>
      <c r="S63" s="65">
        <v>44144</v>
      </c>
      <c r="T63" s="64" t="s">
        <v>57</v>
      </c>
      <c r="U63" s="65">
        <v>21955</v>
      </c>
      <c r="V63" s="64" t="s">
        <v>79</v>
      </c>
      <c r="W63" s="65">
        <v>19955</v>
      </c>
      <c r="X63" s="66" t="s">
        <v>136</v>
      </c>
      <c r="Y63" s="67">
        <v>53168</v>
      </c>
      <c r="Z63" s="66" t="s">
        <v>150</v>
      </c>
      <c r="AA63" s="67">
        <v>53168</v>
      </c>
      <c r="AB63" s="66" t="s">
        <v>122</v>
      </c>
      <c r="AC63" s="67">
        <v>68943</v>
      </c>
      <c r="AD63" s="128" t="s">
        <v>165</v>
      </c>
      <c r="AE63" s="69"/>
      <c r="AF63" s="128" t="s">
        <v>168</v>
      </c>
      <c r="AG63" s="69"/>
      <c r="AH63" s="148" t="s">
        <v>163</v>
      </c>
      <c r="AI63" s="152">
        <v>24912</v>
      </c>
    </row>
    <row r="64" spans="1:35" x14ac:dyDescent="0.2">
      <c r="A64" s="156">
        <v>63</v>
      </c>
      <c r="B64" s="159" t="s">
        <v>373</v>
      </c>
      <c r="C64" s="72" t="s">
        <v>372</v>
      </c>
      <c r="D64" s="95" t="s">
        <v>373</v>
      </c>
      <c r="E64" s="95" t="s">
        <v>395</v>
      </c>
      <c r="F64" s="95"/>
      <c r="G64" s="57">
        <f t="shared" si="1"/>
        <v>603846</v>
      </c>
      <c r="H64" s="133" t="s">
        <v>10</v>
      </c>
      <c r="I64" s="59"/>
      <c r="J64" s="60" t="s">
        <v>16</v>
      </c>
      <c r="K64" s="59">
        <v>163594</v>
      </c>
      <c r="L64" s="130" t="s">
        <v>39</v>
      </c>
      <c r="M64" s="62"/>
      <c r="N64" s="61" t="s">
        <v>43</v>
      </c>
      <c r="O64" s="63">
        <v>44144</v>
      </c>
      <c r="P64" s="63" t="s">
        <v>30</v>
      </c>
      <c r="Q64" s="63">
        <v>276841</v>
      </c>
      <c r="R64" s="64" t="s">
        <v>62</v>
      </c>
      <c r="S64" s="65">
        <v>44144</v>
      </c>
      <c r="T64" s="64" t="s">
        <v>57</v>
      </c>
      <c r="U64" s="65">
        <v>21955</v>
      </c>
      <c r="V64" s="131" t="s">
        <v>64</v>
      </c>
      <c r="W64" s="65"/>
      <c r="X64" s="129" t="s">
        <v>134</v>
      </c>
      <c r="Y64" s="67"/>
      <c r="Z64" s="66" t="s">
        <v>150</v>
      </c>
      <c r="AA64" s="67">
        <v>53168</v>
      </c>
      <c r="AB64" s="129" t="s">
        <v>131</v>
      </c>
      <c r="AC64" s="67"/>
      <c r="AD64" s="128" t="s">
        <v>160</v>
      </c>
      <c r="AE64" s="69"/>
      <c r="AF64" s="128" t="s">
        <v>154</v>
      </c>
      <c r="AG64" s="69"/>
      <c r="AH64" s="147" t="s">
        <v>161</v>
      </c>
      <c r="AI64" s="152"/>
    </row>
    <row r="65" spans="1:35" x14ac:dyDescent="0.2">
      <c r="A65" s="156">
        <v>64</v>
      </c>
      <c r="B65" s="159" t="s">
        <v>314</v>
      </c>
      <c r="C65" s="72" t="s">
        <v>315</v>
      </c>
      <c r="D65" s="95" t="s">
        <v>314</v>
      </c>
      <c r="E65" s="95" t="s">
        <v>395</v>
      </c>
      <c r="F65" s="95"/>
      <c r="G65" s="57">
        <f t="shared" si="1"/>
        <v>598894</v>
      </c>
      <c r="H65" s="58" t="s">
        <v>8</v>
      </c>
      <c r="I65" s="59">
        <v>68943</v>
      </c>
      <c r="J65" s="60" t="s">
        <v>17</v>
      </c>
      <c r="K65" s="59">
        <v>86348</v>
      </c>
      <c r="L65" s="130" t="s">
        <v>39</v>
      </c>
      <c r="M65" s="62"/>
      <c r="N65" s="61" t="s">
        <v>47</v>
      </c>
      <c r="O65" s="63">
        <v>38816</v>
      </c>
      <c r="P65" s="63" t="s">
        <v>41</v>
      </c>
      <c r="Q65" s="63">
        <v>118969</v>
      </c>
      <c r="R65" s="64" t="s">
        <v>62</v>
      </c>
      <c r="S65" s="65">
        <v>44144</v>
      </c>
      <c r="T65" s="131" t="s">
        <v>58</v>
      </c>
      <c r="U65" s="65"/>
      <c r="V65" s="64" t="s">
        <v>75</v>
      </c>
      <c r="W65" s="65">
        <v>163594</v>
      </c>
      <c r="X65" s="129" t="s">
        <v>141</v>
      </c>
      <c r="Y65" s="67"/>
      <c r="Z65" s="66" t="s">
        <v>136</v>
      </c>
      <c r="AA65" s="67">
        <v>53168</v>
      </c>
      <c r="AB65" s="129" t="s">
        <v>145</v>
      </c>
      <c r="AC65" s="67"/>
      <c r="AD65" s="128" t="s">
        <v>160</v>
      </c>
      <c r="AE65" s="69"/>
      <c r="AF65" s="68" t="s">
        <v>163</v>
      </c>
      <c r="AG65" s="69">
        <v>24912</v>
      </c>
      <c r="AH65" s="147" t="s">
        <v>179</v>
      </c>
      <c r="AI65" s="152"/>
    </row>
    <row r="66" spans="1:35" x14ac:dyDescent="0.2">
      <c r="A66" s="156">
        <v>65</v>
      </c>
      <c r="B66" s="159" t="s">
        <v>283</v>
      </c>
      <c r="C66" s="72" t="s">
        <v>284</v>
      </c>
      <c r="D66" s="95" t="s">
        <v>283</v>
      </c>
      <c r="E66" s="95" t="s">
        <v>395</v>
      </c>
      <c r="F66" s="95"/>
      <c r="G66" s="57">
        <f t="shared" ref="G66:G81" si="2">I66+K66+M66+O66+Q66+S66+U66+W66+Y66+AA66+AC66+AE66+AG66+AI66</f>
        <v>592399</v>
      </c>
      <c r="H66" s="58" t="s">
        <v>8</v>
      </c>
      <c r="I66" s="59">
        <v>68943</v>
      </c>
      <c r="J66" s="60" t="s">
        <v>17</v>
      </c>
      <c r="K66" s="59">
        <v>86348</v>
      </c>
      <c r="L66" s="61" t="s">
        <v>43</v>
      </c>
      <c r="M66" s="62">
        <v>44144</v>
      </c>
      <c r="N66" s="130" t="s">
        <v>39</v>
      </c>
      <c r="O66" s="63"/>
      <c r="P66" s="63" t="s">
        <v>52</v>
      </c>
      <c r="Q66" s="63">
        <v>86348</v>
      </c>
      <c r="R66" s="64" t="s">
        <v>60</v>
      </c>
      <c r="S66" s="65">
        <v>200280</v>
      </c>
      <c r="T66" s="64" t="s">
        <v>70</v>
      </c>
      <c r="U66" s="65">
        <v>53168</v>
      </c>
      <c r="V66" s="131" t="s">
        <v>73</v>
      </c>
      <c r="W66" s="65"/>
      <c r="X66" s="129" t="s">
        <v>141</v>
      </c>
      <c r="Y66" s="67"/>
      <c r="Z66" s="66" t="s">
        <v>136</v>
      </c>
      <c r="AA66" s="67">
        <v>53168</v>
      </c>
      <c r="AB66" s="129" t="s">
        <v>145</v>
      </c>
      <c r="AC66" s="67"/>
      <c r="AD66" s="128" t="s">
        <v>161</v>
      </c>
      <c r="AE66" s="69"/>
      <c r="AF66" s="128" t="s">
        <v>157</v>
      </c>
      <c r="AG66" s="69"/>
      <c r="AH66" s="147" t="s">
        <v>179</v>
      </c>
      <c r="AI66" s="152"/>
    </row>
    <row r="67" spans="1:35" x14ac:dyDescent="0.2">
      <c r="A67" s="156">
        <v>66</v>
      </c>
      <c r="B67" s="159" t="s">
        <v>349</v>
      </c>
      <c r="C67" s="72" t="s">
        <v>348</v>
      </c>
      <c r="D67" s="95" t="s">
        <v>349</v>
      </c>
      <c r="E67" s="95" t="s">
        <v>395</v>
      </c>
      <c r="F67" s="95"/>
      <c r="G67" s="57">
        <f t="shared" si="2"/>
        <v>591759</v>
      </c>
      <c r="H67" s="133" t="s">
        <v>4</v>
      </c>
      <c r="I67" s="59"/>
      <c r="J67" s="60" t="s">
        <v>17</v>
      </c>
      <c r="K67" s="59">
        <v>86348</v>
      </c>
      <c r="L67" s="61" t="s">
        <v>28</v>
      </c>
      <c r="M67" s="62">
        <v>276841</v>
      </c>
      <c r="N67" s="61" t="s">
        <v>43</v>
      </c>
      <c r="O67" s="63">
        <v>44144</v>
      </c>
      <c r="P67" s="63" t="s">
        <v>48</v>
      </c>
      <c r="Q67" s="63">
        <v>86348</v>
      </c>
      <c r="R67" s="64" t="s">
        <v>62</v>
      </c>
      <c r="S67" s="65">
        <v>44144</v>
      </c>
      <c r="T67" s="64" t="s">
        <v>57</v>
      </c>
      <c r="U67" s="65">
        <v>21955</v>
      </c>
      <c r="V67" s="131" t="s">
        <v>65</v>
      </c>
      <c r="W67" s="65"/>
      <c r="X67" s="129" t="s">
        <v>129</v>
      </c>
      <c r="Y67" s="67"/>
      <c r="Z67" s="66" t="s">
        <v>133</v>
      </c>
      <c r="AA67" s="67">
        <v>31979</v>
      </c>
      <c r="AB67" s="129" t="s">
        <v>120</v>
      </c>
      <c r="AC67" s="67"/>
      <c r="AD67" s="128" t="s">
        <v>174</v>
      </c>
      <c r="AE67" s="69"/>
      <c r="AF67" s="128" t="s">
        <v>177</v>
      </c>
      <c r="AG67" s="69"/>
      <c r="AH67" s="147" t="s">
        <v>179</v>
      </c>
      <c r="AI67" s="152"/>
    </row>
    <row r="68" spans="1:35" x14ac:dyDescent="0.2">
      <c r="A68" s="156">
        <v>67</v>
      </c>
      <c r="B68" s="159" t="s">
        <v>340</v>
      </c>
      <c r="C68" s="72" t="s">
        <v>341</v>
      </c>
      <c r="D68" s="95" t="s">
        <v>340</v>
      </c>
      <c r="E68" s="95" t="s">
        <v>395</v>
      </c>
      <c r="F68" s="95"/>
      <c r="G68" s="57">
        <f t="shared" si="2"/>
        <v>561121</v>
      </c>
      <c r="H68" s="58" t="s">
        <v>11</v>
      </c>
      <c r="I68" s="59">
        <v>18593</v>
      </c>
      <c r="J68" s="60" t="s">
        <v>17</v>
      </c>
      <c r="K68" s="59">
        <v>86348</v>
      </c>
      <c r="L68" s="61" t="s">
        <v>40</v>
      </c>
      <c r="M68" s="62">
        <v>38816</v>
      </c>
      <c r="N68" s="61" t="s">
        <v>48</v>
      </c>
      <c r="O68" s="63">
        <v>86348</v>
      </c>
      <c r="P68" s="63" t="s">
        <v>51</v>
      </c>
      <c r="Q68" s="63">
        <v>118969</v>
      </c>
      <c r="R68" s="131" t="s">
        <v>64</v>
      </c>
      <c r="S68" s="65"/>
      <c r="T68" s="131" t="s">
        <v>82</v>
      </c>
      <c r="U68" s="65"/>
      <c r="V68" s="64" t="s">
        <v>79</v>
      </c>
      <c r="W68" s="65">
        <v>19955</v>
      </c>
      <c r="X68" s="66" t="s">
        <v>128</v>
      </c>
      <c r="Y68" s="67">
        <v>118969</v>
      </c>
      <c r="Z68" s="66" t="s">
        <v>150</v>
      </c>
      <c r="AA68" s="67">
        <v>53168</v>
      </c>
      <c r="AB68" s="66" t="s">
        <v>146</v>
      </c>
      <c r="AC68" s="67">
        <v>19955</v>
      </c>
      <c r="AD68" s="128" t="s">
        <v>176</v>
      </c>
      <c r="AE68" s="69"/>
      <c r="AF68" s="128" t="s">
        <v>181</v>
      </c>
      <c r="AG68" s="69"/>
      <c r="AH68" s="147" t="s">
        <v>179</v>
      </c>
      <c r="AI68" s="152"/>
    </row>
    <row r="69" spans="1:35" x14ac:dyDescent="0.2">
      <c r="A69" s="156">
        <v>68</v>
      </c>
      <c r="B69" s="159" t="s">
        <v>236</v>
      </c>
      <c r="C69" s="72" t="s">
        <v>235</v>
      </c>
      <c r="D69" s="95" t="s">
        <v>236</v>
      </c>
      <c r="E69" s="95" t="s">
        <v>396</v>
      </c>
      <c r="F69" s="95"/>
      <c r="G69" s="57">
        <f t="shared" si="2"/>
        <v>538892</v>
      </c>
      <c r="H69" s="133" t="s">
        <v>10</v>
      </c>
      <c r="I69" s="59"/>
      <c r="J69" s="60" t="s">
        <v>17</v>
      </c>
      <c r="K69" s="59">
        <v>86348</v>
      </c>
      <c r="L69" s="61" t="s">
        <v>51</v>
      </c>
      <c r="M69" s="62">
        <v>118969</v>
      </c>
      <c r="N69" s="61" t="s">
        <v>52</v>
      </c>
      <c r="O69" s="63">
        <v>86348</v>
      </c>
      <c r="P69" s="63" t="s">
        <v>48</v>
      </c>
      <c r="Q69" s="63">
        <v>86348</v>
      </c>
      <c r="R69" s="131" t="s">
        <v>80</v>
      </c>
      <c r="S69" s="65"/>
      <c r="T69" s="64" t="s">
        <v>57</v>
      </c>
      <c r="U69" s="65">
        <v>21955</v>
      </c>
      <c r="V69" s="64" t="s">
        <v>79</v>
      </c>
      <c r="W69" s="65">
        <v>19955</v>
      </c>
      <c r="X69" s="129" t="s">
        <v>123</v>
      </c>
      <c r="Y69" s="67"/>
      <c r="Z69" s="66" t="s">
        <v>128</v>
      </c>
      <c r="AA69" s="67">
        <v>118969</v>
      </c>
      <c r="AB69" s="129" t="s">
        <v>117</v>
      </c>
      <c r="AC69" s="67"/>
      <c r="AD69" s="128" t="s">
        <v>172</v>
      </c>
      <c r="AE69" s="69"/>
      <c r="AF69" s="128" t="s">
        <v>154</v>
      </c>
      <c r="AG69" s="69"/>
      <c r="AH69" s="147" t="s">
        <v>179</v>
      </c>
      <c r="AI69" s="152"/>
    </row>
    <row r="70" spans="1:35" x14ac:dyDescent="0.2">
      <c r="A70" s="156">
        <v>69</v>
      </c>
      <c r="B70" s="159" t="s">
        <v>253</v>
      </c>
      <c r="C70" s="72" t="s">
        <v>254</v>
      </c>
      <c r="D70" s="95" t="s">
        <v>253</v>
      </c>
      <c r="E70" s="95" t="s">
        <v>395</v>
      </c>
      <c r="F70" s="95"/>
      <c r="G70" s="57">
        <f t="shared" si="2"/>
        <v>538372</v>
      </c>
      <c r="H70" s="58" t="s">
        <v>11</v>
      </c>
      <c r="I70" s="59">
        <v>18593</v>
      </c>
      <c r="J70" s="134" t="s">
        <v>10</v>
      </c>
      <c r="K70" s="59"/>
      <c r="L70" s="61" t="s">
        <v>28</v>
      </c>
      <c r="M70" s="62">
        <v>276841</v>
      </c>
      <c r="N70" s="130" t="s">
        <v>39</v>
      </c>
      <c r="O70" s="63"/>
      <c r="P70" s="63" t="s">
        <v>50</v>
      </c>
      <c r="Q70" s="63">
        <v>17633</v>
      </c>
      <c r="R70" s="131" t="s">
        <v>59</v>
      </c>
      <c r="S70" s="65"/>
      <c r="T70" s="64" t="s">
        <v>70</v>
      </c>
      <c r="U70" s="65">
        <v>53168</v>
      </c>
      <c r="V70" s="131" t="s">
        <v>82</v>
      </c>
      <c r="W70" s="65"/>
      <c r="X70" s="66" t="s">
        <v>136</v>
      </c>
      <c r="Y70" s="67">
        <v>53168</v>
      </c>
      <c r="Z70" s="66" t="s">
        <v>128</v>
      </c>
      <c r="AA70" s="67">
        <v>118969</v>
      </c>
      <c r="AB70" s="129" t="s">
        <v>119</v>
      </c>
      <c r="AC70" s="67"/>
      <c r="AD70" s="128" t="s">
        <v>173</v>
      </c>
      <c r="AE70" s="69"/>
      <c r="AF70" s="128" t="s">
        <v>174</v>
      </c>
      <c r="AG70" s="69"/>
      <c r="AH70" s="147" t="s">
        <v>179</v>
      </c>
      <c r="AI70" s="152"/>
    </row>
    <row r="71" spans="1:35" x14ac:dyDescent="0.2">
      <c r="A71" s="156">
        <v>70</v>
      </c>
      <c r="B71" s="159" t="s">
        <v>353</v>
      </c>
      <c r="C71" s="72" t="s">
        <v>352</v>
      </c>
      <c r="D71" s="95" t="s">
        <v>353</v>
      </c>
      <c r="E71" s="95" t="s">
        <v>395</v>
      </c>
      <c r="F71" s="95"/>
      <c r="G71" s="57">
        <f t="shared" si="2"/>
        <v>526795</v>
      </c>
      <c r="H71" s="58" t="s">
        <v>7</v>
      </c>
      <c r="I71" s="59">
        <v>38816</v>
      </c>
      <c r="J71" s="134" t="s">
        <v>10</v>
      </c>
      <c r="K71" s="59"/>
      <c r="L71" s="130" t="s">
        <v>18</v>
      </c>
      <c r="M71" s="62"/>
      <c r="N71" s="130" t="s">
        <v>39</v>
      </c>
      <c r="O71" s="63"/>
      <c r="P71" s="63" t="s">
        <v>28</v>
      </c>
      <c r="Q71" s="63">
        <v>276841</v>
      </c>
      <c r="R71" s="64" t="s">
        <v>53</v>
      </c>
      <c r="S71" s="65">
        <v>17633</v>
      </c>
      <c r="T71" s="64" t="s">
        <v>62</v>
      </c>
      <c r="U71" s="65">
        <v>44144</v>
      </c>
      <c r="V71" s="131" t="s">
        <v>82</v>
      </c>
      <c r="W71" s="65"/>
      <c r="X71" s="66" t="s">
        <v>125</v>
      </c>
      <c r="Y71" s="67">
        <v>24912</v>
      </c>
      <c r="Z71" s="66" t="s">
        <v>130</v>
      </c>
      <c r="AA71" s="67">
        <v>18113</v>
      </c>
      <c r="AB71" s="66" t="s">
        <v>150</v>
      </c>
      <c r="AC71" s="67">
        <v>53168</v>
      </c>
      <c r="AD71" s="68" t="s">
        <v>170</v>
      </c>
      <c r="AE71" s="69">
        <v>53168</v>
      </c>
      <c r="AF71" s="128" t="s">
        <v>162</v>
      </c>
      <c r="AG71" s="69"/>
      <c r="AH71" s="147" t="s">
        <v>157</v>
      </c>
      <c r="AI71" s="152"/>
    </row>
    <row r="72" spans="1:35" x14ac:dyDescent="0.2">
      <c r="A72" s="156">
        <v>71</v>
      </c>
      <c r="B72" s="159" t="s">
        <v>280</v>
      </c>
      <c r="C72" s="72" t="s">
        <v>281</v>
      </c>
      <c r="D72" s="95" t="s">
        <v>282</v>
      </c>
      <c r="E72" s="95" t="s">
        <v>395</v>
      </c>
      <c r="F72" s="95"/>
      <c r="G72" s="57">
        <f t="shared" si="2"/>
        <v>526442</v>
      </c>
      <c r="H72" s="133" t="s">
        <v>10</v>
      </c>
      <c r="I72" s="59"/>
      <c r="J72" s="60" t="s">
        <v>16</v>
      </c>
      <c r="K72" s="59">
        <v>163594</v>
      </c>
      <c r="L72" s="61" t="s">
        <v>25</v>
      </c>
      <c r="M72" s="62">
        <v>118969</v>
      </c>
      <c r="N72" s="61" t="s">
        <v>27</v>
      </c>
      <c r="O72" s="63">
        <v>19955</v>
      </c>
      <c r="P72" s="63" t="s">
        <v>40</v>
      </c>
      <c r="Q72" s="63">
        <v>38816</v>
      </c>
      <c r="R72" s="64" t="s">
        <v>62</v>
      </c>
      <c r="S72" s="65">
        <v>44144</v>
      </c>
      <c r="T72" s="131" t="s">
        <v>59</v>
      </c>
      <c r="U72" s="65"/>
      <c r="V72" s="131" t="s">
        <v>77</v>
      </c>
      <c r="W72" s="65"/>
      <c r="X72" s="129" t="s">
        <v>123</v>
      </c>
      <c r="Y72" s="67"/>
      <c r="Z72" s="66" t="s">
        <v>148</v>
      </c>
      <c r="AA72" s="67">
        <v>118969</v>
      </c>
      <c r="AB72" s="129" t="s">
        <v>145</v>
      </c>
      <c r="AC72" s="67"/>
      <c r="AD72" s="68" t="s">
        <v>159</v>
      </c>
      <c r="AE72" s="69">
        <v>21995</v>
      </c>
      <c r="AF72" s="128" t="s">
        <v>167</v>
      </c>
      <c r="AG72" s="69"/>
      <c r="AH72" s="147" t="s">
        <v>181</v>
      </c>
      <c r="AI72" s="152"/>
    </row>
    <row r="73" spans="1:35" x14ac:dyDescent="0.2">
      <c r="A73" s="156">
        <v>72</v>
      </c>
      <c r="B73" s="159" t="s">
        <v>380</v>
      </c>
      <c r="C73" s="73" t="s">
        <v>381</v>
      </c>
      <c r="D73" s="95" t="s">
        <v>382</v>
      </c>
      <c r="E73" s="95" t="s">
        <v>383</v>
      </c>
      <c r="F73" s="95"/>
      <c r="G73" s="57">
        <f t="shared" si="2"/>
        <v>518428</v>
      </c>
      <c r="H73" s="133" t="s">
        <v>4</v>
      </c>
      <c r="I73" s="59"/>
      <c r="J73" s="60" t="s">
        <v>16</v>
      </c>
      <c r="K73" s="59">
        <v>163594</v>
      </c>
      <c r="L73" s="130" t="s">
        <v>35</v>
      </c>
      <c r="M73" s="62"/>
      <c r="N73" s="61" t="s">
        <v>47</v>
      </c>
      <c r="O73" s="63">
        <v>38816</v>
      </c>
      <c r="P73" s="63" t="s">
        <v>41</v>
      </c>
      <c r="Q73" s="63">
        <v>118969</v>
      </c>
      <c r="R73" s="131" t="s">
        <v>63</v>
      </c>
      <c r="S73" s="65"/>
      <c r="T73" s="131" t="s">
        <v>58</v>
      </c>
      <c r="U73" s="65"/>
      <c r="V73" s="131" t="s">
        <v>82</v>
      </c>
      <c r="W73" s="65"/>
      <c r="X73" s="66" t="s">
        <v>128</v>
      </c>
      <c r="Y73" s="67">
        <v>118969</v>
      </c>
      <c r="Z73" s="66" t="s">
        <v>125</v>
      </c>
      <c r="AA73" s="67">
        <v>24912</v>
      </c>
      <c r="AB73" s="66" t="s">
        <v>150</v>
      </c>
      <c r="AC73" s="67">
        <v>53168</v>
      </c>
      <c r="AD73" s="128" t="s">
        <v>155</v>
      </c>
      <c r="AE73" s="69"/>
      <c r="AF73" s="128" t="s">
        <v>177</v>
      </c>
      <c r="AG73" s="69"/>
      <c r="AH73" s="147" t="s">
        <v>156</v>
      </c>
      <c r="AI73" s="152"/>
    </row>
    <row r="74" spans="1:35" x14ac:dyDescent="0.2">
      <c r="A74" s="156">
        <v>73</v>
      </c>
      <c r="B74" s="159" t="s">
        <v>362</v>
      </c>
      <c r="C74" s="72" t="s">
        <v>361</v>
      </c>
      <c r="D74" s="95" t="s">
        <v>362</v>
      </c>
      <c r="E74" s="95" t="s">
        <v>395</v>
      </c>
      <c r="F74" s="95"/>
      <c r="G74" s="57">
        <f t="shared" si="2"/>
        <v>513356</v>
      </c>
      <c r="H74" s="58" t="s">
        <v>8</v>
      </c>
      <c r="I74" s="59">
        <v>68943</v>
      </c>
      <c r="J74" s="60" t="s">
        <v>17</v>
      </c>
      <c r="K74" s="59">
        <v>86348</v>
      </c>
      <c r="L74" s="130" t="s">
        <v>39</v>
      </c>
      <c r="M74" s="62"/>
      <c r="N74" s="61" t="s">
        <v>51</v>
      </c>
      <c r="O74" s="63">
        <v>118969</v>
      </c>
      <c r="P74" s="63" t="s">
        <v>40</v>
      </c>
      <c r="Q74" s="63">
        <v>38816</v>
      </c>
      <c r="R74" s="64" t="s">
        <v>60</v>
      </c>
      <c r="S74" s="65">
        <v>200280</v>
      </c>
      <c r="T74" s="131" t="s">
        <v>59</v>
      </c>
      <c r="U74" s="65"/>
      <c r="V74" s="131" t="s">
        <v>73</v>
      </c>
      <c r="W74" s="65"/>
      <c r="X74" s="129" t="s">
        <v>141</v>
      </c>
      <c r="Y74" s="67"/>
      <c r="Z74" s="129" t="s">
        <v>145</v>
      </c>
      <c r="AA74" s="67"/>
      <c r="AB74" s="129" t="s">
        <v>131</v>
      </c>
      <c r="AC74" s="67"/>
      <c r="AD74" s="128" t="s">
        <v>165</v>
      </c>
      <c r="AE74" s="69"/>
      <c r="AF74" s="128" t="s">
        <v>154</v>
      </c>
      <c r="AG74" s="69"/>
      <c r="AH74" s="147" t="s">
        <v>173</v>
      </c>
      <c r="AI74" s="152"/>
    </row>
    <row r="75" spans="1:35" x14ac:dyDescent="0.2">
      <c r="A75" s="156">
        <v>74</v>
      </c>
      <c r="B75" s="159" t="s">
        <v>194</v>
      </c>
      <c r="C75" s="72" t="s">
        <v>191</v>
      </c>
      <c r="D75" s="95" t="s">
        <v>192</v>
      </c>
      <c r="E75" s="95" t="s">
        <v>394</v>
      </c>
      <c r="F75" s="95"/>
      <c r="G75" s="57">
        <f t="shared" si="2"/>
        <v>488917</v>
      </c>
      <c r="H75" s="133" t="s">
        <v>4</v>
      </c>
      <c r="I75" s="59"/>
      <c r="J75" s="60" t="s">
        <v>8</v>
      </c>
      <c r="K75" s="59">
        <v>68943</v>
      </c>
      <c r="L75" s="130" t="s">
        <v>18</v>
      </c>
      <c r="M75" s="62"/>
      <c r="N75" s="61" t="s">
        <v>32</v>
      </c>
      <c r="O75" s="63">
        <v>163594</v>
      </c>
      <c r="P75" s="63" t="s">
        <v>50</v>
      </c>
      <c r="Q75" s="63">
        <v>17633</v>
      </c>
      <c r="R75" s="64" t="s">
        <v>60</v>
      </c>
      <c r="S75" s="65">
        <v>200280</v>
      </c>
      <c r="T75" s="64" t="s">
        <v>57</v>
      </c>
      <c r="U75" s="65">
        <v>21955</v>
      </c>
      <c r="V75" s="131" t="s">
        <v>82</v>
      </c>
      <c r="W75" s="65"/>
      <c r="X75" s="129" t="s">
        <v>123</v>
      </c>
      <c r="Y75" s="67"/>
      <c r="Z75" s="129" t="s">
        <v>147</v>
      </c>
      <c r="AA75" s="67"/>
      <c r="AB75" s="66" t="s">
        <v>137</v>
      </c>
      <c r="AC75" s="67">
        <v>16512</v>
      </c>
      <c r="AD75" s="128" t="s">
        <v>164</v>
      </c>
      <c r="AE75" s="69"/>
      <c r="AF75" s="128" t="s">
        <v>157</v>
      </c>
      <c r="AG75" s="69"/>
      <c r="AH75" s="147" t="s">
        <v>179</v>
      </c>
      <c r="AI75" s="152"/>
    </row>
    <row r="76" spans="1:35" x14ac:dyDescent="0.2">
      <c r="A76" s="156">
        <v>75</v>
      </c>
      <c r="B76" s="159" t="s">
        <v>244</v>
      </c>
      <c r="C76" s="72" t="s">
        <v>245</v>
      </c>
      <c r="D76" s="95" t="s">
        <v>244</v>
      </c>
      <c r="E76" s="95" t="s">
        <v>395</v>
      </c>
      <c r="F76" s="95"/>
      <c r="G76" s="57">
        <f t="shared" si="2"/>
        <v>459267</v>
      </c>
      <c r="H76" s="133" t="s">
        <v>15</v>
      </c>
      <c r="I76" s="59"/>
      <c r="J76" s="134" t="s">
        <v>10</v>
      </c>
      <c r="K76" s="59"/>
      <c r="L76" s="61" t="s">
        <v>28</v>
      </c>
      <c r="M76" s="62">
        <v>276841</v>
      </c>
      <c r="N76" s="130" t="s">
        <v>39</v>
      </c>
      <c r="O76" s="63"/>
      <c r="P76" s="63" t="s">
        <v>52</v>
      </c>
      <c r="Q76" s="63">
        <v>86348</v>
      </c>
      <c r="R76" s="64" t="s">
        <v>62</v>
      </c>
      <c r="S76" s="65">
        <v>44144</v>
      </c>
      <c r="T76" s="131" t="s">
        <v>55</v>
      </c>
      <c r="U76" s="65"/>
      <c r="V76" s="131" t="s">
        <v>64</v>
      </c>
      <c r="W76" s="65"/>
      <c r="X76" s="129" t="s">
        <v>145</v>
      </c>
      <c r="Y76" s="67"/>
      <c r="Z76" s="66" t="s">
        <v>133</v>
      </c>
      <c r="AA76" s="67">
        <v>31979</v>
      </c>
      <c r="AB76" s="66" t="s">
        <v>146</v>
      </c>
      <c r="AC76" s="67">
        <v>19955</v>
      </c>
      <c r="AD76" s="128" t="s">
        <v>158</v>
      </c>
      <c r="AE76" s="69"/>
      <c r="AF76" s="128" t="s">
        <v>154</v>
      </c>
      <c r="AG76" s="69"/>
      <c r="AH76" s="147" t="s">
        <v>183</v>
      </c>
      <c r="AI76" s="152"/>
    </row>
    <row r="77" spans="1:35" x14ac:dyDescent="0.2">
      <c r="A77" s="156">
        <v>76</v>
      </c>
      <c r="B77" s="159" t="s">
        <v>328</v>
      </c>
      <c r="C77" s="73" t="s">
        <v>381</v>
      </c>
      <c r="D77" s="95" t="s">
        <v>382</v>
      </c>
      <c r="E77" s="95" t="s">
        <v>383</v>
      </c>
      <c r="F77" s="95"/>
      <c r="G77" s="57">
        <f t="shared" si="2"/>
        <v>455486</v>
      </c>
      <c r="H77" s="58" t="s">
        <v>14</v>
      </c>
      <c r="I77" s="59">
        <v>118969</v>
      </c>
      <c r="J77" s="60" t="s">
        <v>8</v>
      </c>
      <c r="K77" s="59">
        <v>68943</v>
      </c>
      <c r="L77" s="130" t="s">
        <v>33</v>
      </c>
      <c r="M77" s="62"/>
      <c r="N77" s="61" t="s">
        <v>43</v>
      </c>
      <c r="O77" s="63">
        <v>44144</v>
      </c>
      <c r="P77" s="132" t="s">
        <v>39</v>
      </c>
      <c r="Q77" s="63"/>
      <c r="R77" s="131" t="s">
        <v>72</v>
      </c>
      <c r="S77" s="65"/>
      <c r="T77" s="131" t="s">
        <v>55</v>
      </c>
      <c r="U77" s="65"/>
      <c r="V77" s="131" t="s">
        <v>73</v>
      </c>
      <c r="W77" s="65"/>
      <c r="X77" s="66" t="s">
        <v>128</v>
      </c>
      <c r="Y77" s="67">
        <v>118969</v>
      </c>
      <c r="Z77" s="66" t="s">
        <v>130</v>
      </c>
      <c r="AA77" s="67">
        <v>18113</v>
      </c>
      <c r="AB77" s="129" t="s">
        <v>142</v>
      </c>
      <c r="AC77" s="67"/>
      <c r="AD77" s="68" t="s">
        <v>169</v>
      </c>
      <c r="AE77" s="69">
        <v>86348</v>
      </c>
      <c r="AF77" s="128" t="s">
        <v>177</v>
      </c>
      <c r="AG77" s="69"/>
      <c r="AH77" s="147" t="s">
        <v>156</v>
      </c>
      <c r="AI77" s="152"/>
    </row>
    <row r="78" spans="1:35" x14ac:dyDescent="0.2">
      <c r="A78" s="156">
        <v>77</v>
      </c>
      <c r="B78" s="159" t="s">
        <v>288</v>
      </c>
      <c r="C78" s="73" t="s">
        <v>289</v>
      </c>
      <c r="D78" s="95" t="s">
        <v>288</v>
      </c>
      <c r="E78" s="95" t="s">
        <v>395</v>
      </c>
      <c r="F78" s="95"/>
      <c r="G78" s="57">
        <f t="shared" si="2"/>
        <v>394782</v>
      </c>
      <c r="H78" s="58" t="s">
        <v>8</v>
      </c>
      <c r="I78" s="59">
        <v>68943</v>
      </c>
      <c r="J78" s="134" t="s">
        <v>10</v>
      </c>
      <c r="K78" s="59"/>
      <c r="L78" s="61" t="s">
        <v>43</v>
      </c>
      <c r="M78" s="62">
        <v>44144</v>
      </c>
      <c r="N78" s="130" t="s">
        <v>46</v>
      </c>
      <c r="O78" s="63"/>
      <c r="P78" s="63" t="s">
        <v>52</v>
      </c>
      <c r="Q78" s="62">
        <v>86348</v>
      </c>
      <c r="R78" s="64" t="s">
        <v>62</v>
      </c>
      <c r="S78" s="65">
        <v>44144</v>
      </c>
      <c r="T78" s="64" t="s">
        <v>70</v>
      </c>
      <c r="U78" s="65">
        <v>53168</v>
      </c>
      <c r="V78" s="64" t="s">
        <v>79</v>
      </c>
      <c r="W78" s="65">
        <v>19955</v>
      </c>
      <c r="X78" s="129" t="s">
        <v>141</v>
      </c>
      <c r="Y78" s="67"/>
      <c r="Z78" s="66" t="s">
        <v>136</v>
      </c>
      <c r="AA78" s="67">
        <v>53168</v>
      </c>
      <c r="AB78" s="129" t="s">
        <v>142</v>
      </c>
      <c r="AC78" s="67"/>
      <c r="AD78" s="128" t="s">
        <v>158</v>
      </c>
      <c r="AE78" s="69"/>
      <c r="AF78" s="128" t="s">
        <v>173</v>
      </c>
      <c r="AG78" s="69"/>
      <c r="AH78" s="148" t="s">
        <v>163</v>
      </c>
      <c r="AI78" s="152">
        <v>24912</v>
      </c>
    </row>
    <row r="79" spans="1:35" x14ac:dyDescent="0.2">
      <c r="A79" s="156">
        <v>78</v>
      </c>
      <c r="B79" s="159" t="s">
        <v>332</v>
      </c>
      <c r="C79" s="72" t="s">
        <v>330</v>
      </c>
      <c r="D79" s="95" t="s">
        <v>331</v>
      </c>
      <c r="E79" s="95" t="s">
        <v>333</v>
      </c>
      <c r="F79" s="95"/>
      <c r="G79" s="57">
        <f t="shared" si="2"/>
        <v>344900</v>
      </c>
      <c r="H79" s="58" t="s">
        <v>13</v>
      </c>
      <c r="I79" s="59">
        <v>44144</v>
      </c>
      <c r="J79" s="60" t="s">
        <v>11</v>
      </c>
      <c r="K79" s="59">
        <v>18593</v>
      </c>
      <c r="L79" s="130" t="s">
        <v>39</v>
      </c>
      <c r="M79" s="62"/>
      <c r="N79" s="61" t="s">
        <v>51</v>
      </c>
      <c r="O79" s="63">
        <v>118969</v>
      </c>
      <c r="P79" s="63" t="s">
        <v>48</v>
      </c>
      <c r="Q79" s="62">
        <v>86348</v>
      </c>
      <c r="R79" s="131" t="s">
        <v>80</v>
      </c>
      <c r="S79" s="65"/>
      <c r="T79" s="131" t="s">
        <v>59</v>
      </c>
      <c r="U79" s="65"/>
      <c r="V79" s="64" t="s">
        <v>79</v>
      </c>
      <c r="W79" s="65">
        <v>19955</v>
      </c>
      <c r="X79" s="129" t="s">
        <v>142</v>
      </c>
      <c r="Y79" s="67"/>
      <c r="Z79" s="66" t="s">
        <v>133</v>
      </c>
      <c r="AA79" s="67">
        <v>31979</v>
      </c>
      <c r="AB79" s="129" t="s">
        <v>120</v>
      </c>
      <c r="AC79" s="67"/>
      <c r="AD79" s="128" t="s">
        <v>160</v>
      </c>
      <c r="AE79" s="69"/>
      <c r="AF79" s="128" t="s">
        <v>177</v>
      </c>
      <c r="AG79" s="69"/>
      <c r="AH79" s="148" t="s">
        <v>163</v>
      </c>
      <c r="AI79" s="152">
        <v>24912</v>
      </c>
    </row>
    <row r="80" spans="1:35" x14ac:dyDescent="0.2">
      <c r="A80" s="156">
        <v>79</v>
      </c>
      <c r="B80" s="159" t="s">
        <v>335</v>
      </c>
      <c r="C80" s="72" t="s">
        <v>334</v>
      </c>
      <c r="D80" s="95" t="s">
        <v>335</v>
      </c>
      <c r="E80" s="95" t="s">
        <v>395</v>
      </c>
      <c r="F80" s="95"/>
      <c r="G80" s="57">
        <f t="shared" si="2"/>
        <v>299408</v>
      </c>
      <c r="H80" s="133" t="s">
        <v>4</v>
      </c>
      <c r="I80" s="59"/>
      <c r="J80" s="60" t="s">
        <v>11</v>
      </c>
      <c r="K80" s="59">
        <v>18593</v>
      </c>
      <c r="L80" s="130" t="s">
        <v>39</v>
      </c>
      <c r="M80" s="62"/>
      <c r="N80" s="61" t="s">
        <v>47</v>
      </c>
      <c r="O80" s="63">
        <v>38816</v>
      </c>
      <c r="P80" s="63" t="s">
        <v>51</v>
      </c>
      <c r="Q80" s="62">
        <v>118969</v>
      </c>
      <c r="R80" s="131" t="s">
        <v>66</v>
      </c>
      <c r="S80" s="65"/>
      <c r="T80" s="64" t="s">
        <v>62</v>
      </c>
      <c r="U80" s="65">
        <v>44144</v>
      </c>
      <c r="V80" s="131" t="s">
        <v>82</v>
      </c>
      <c r="W80" s="65"/>
      <c r="X80" s="129" t="s">
        <v>145</v>
      </c>
      <c r="Y80" s="67"/>
      <c r="Z80" s="66" t="s">
        <v>133</v>
      </c>
      <c r="AA80" s="67">
        <v>31979</v>
      </c>
      <c r="AB80" s="129" t="s">
        <v>124</v>
      </c>
      <c r="AC80" s="67"/>
      <c r="AD80" s="68" t="s">
        <v>152</v>
      </c>
      <c r="AE80" s="70">
        <v>21995</v>
      </c>
      <c r="AF80" s="68" t="s">
        <v>163</v>
      </c>
      <c r="AG80" s="69">
        <v>24912</v>
      </c>
      <c r="AH80" s="147" t="s">
        <v>179</v>
      </c>
      <c r="AI80" s="152"/>
    </row>
    <row r="81" spans="1:35" ht="11.55" thickBot="1" x14ac:dyDescent="0.25">
      <c r="A81" s="157">
        <v>80</v>
      </c>
      <c r="B81" s="161" t="s">
        <v>302</v>
      </c>
      <c r="C81" s="74" t="s">
        <v>301</v>
      </c>
      <c r="D81" s="125" t="s">
        <v>302</v>
      </c>
      <c r="E81" s="125" t="s">
        <v>395</v>
      </c>
      <c r="F81" s="125"/>
      <c r="G81" s="75">
        <f t="shared" si="2"/>
        <v>163113</v>
      </c>
      <c r="H81" s="142" t="s">
        <v>4</v>
      </c>
      <c r="I81" s="76"/>
      <c r="J81" s="154" t="s">
        <v>10</v>
      </c>
      <c r="K81" s="76"/>
      <c r="L81" s="77" t="s">
        <v>43</v>
      </c>
      <c r="M81" s="78">
        <v>44144</v>
      </c>
      <c r="N81" s="141" t="s">
        <v>39</v>
      </c>
      <c r="O81" s="79"/>
      <c r="P81" s="79" t="s">
        <v>51</v>
      </c>
      <c r="Q81" s="79">
        <v>118969</v>
      </c>
      <c r="R81" s="135" t="s">
        <v>72</v>
      </c>
      <c r="S81" s="80"/>
      <c r="T81" s="135" t="s">
        <v>64</v>
      </c>
      <c r="U81" s="80"/>
      <c r="V81" s="135" t="s">
        <v>82</v>
      </c>
      <c r="W81" s="80"/>
      <c r="X81" s="139" t="s">
        <v>141</v>
      </c>
      <c r="Y81" s="144"/>
      <c r="Z81" s="139" t="s">
        <v>142</v>
      </c>
      <c r="AA81" s="81"/>
      <c r="AB81" s="139" t="s">
        <v>145</v>
      </c>
      <c r="AC81" s="81"/>
      <c r="AD81" s="136" t="s">
        <v>160</v>
      </c>
      <c r="AE81" s="82"/>
      <c r="AF81" s="136" t="s">
        <v>174</v>
      </c>
      <c r="AG81" s="82"/>
      <c r="AH81" s="150" t="s">
        <v>179</v>
      </c>
      <c r="AI81" s="153"/>
    </row>
    <row r="82" spans="1:35" s="85" customFormat="1" x14ac:dyDescent="0.2">
      <c r="A82" s="83"/>
      <c r="B82" s="84"/>
      <c r="G82" s="86"/>
      <c r="I82" s="87"/>
      <c r="K82" s="87"/>
      <c r="M82" s="87"/>
      <c r="O82" s="87"/>
      <c r="P82" s="87"/>
      <c r="Q82" s="87"/>
      <c r="S82" s="87"/>
      <c r="U82" s="87"/>
      <c r="W82" s="87"/>
      <c r="Y82" s="87"/>
      <c r="AA82" s="87"/>
      <c r="AC82" s="87"/>
      <c r="AE82" s="87"/>
      <c r="AG82" s="87"/>
      <c r="AI82" s="87"/>
    </row>
    <row r="94" spans="1:35" x14ac:dyDescent="0.2">
      <c r="C94" s="89"/>
      <c r="D94" s="55"/>
      <c r="E94" s="55"/>
      <c r="F94" s="55"/>
      <c r="H94" s="90"/>
      <c r="I94" s="55"/>
      <c r="J94" s="90"/>
      <c r="K94" s="55"/>
      <c r="L94" s="90"/>
      <c r="M94" s="55"/>
      <c r="N94" s="90"/>
      <c r="Q94" s="55"/>
      <c r="R94" s="90"/>
      <c r="S94" s="55"/>
      <c r="T94" s="90"/>
      <c r="U94" s="55"/>
      <c r="V94" s="90"/>
      <c r="W94" s="55"/>
      <c r="X94" s="90"/>
      <c r="Y94" s="55"/>
      <c r="Z94" s="90"/>
      <c r="AA94" s="55"/>
      <c r="AB94" s="90"/>
      <c r="AC94" s="55"/>
      <c r="AD94" s="90"/>
      <c r="AE94" s="55"/>
      <c r="AF94" s="90"/>
      <c r="AG94" s="55"/>
      <c r="AH94" s="90"/>
      <c r="AI94" s="55"/>
    </row>
    <row r="95" spans="1:35" x14ac:dyDescent="0.2">
      <c r="C95" s="89"/>
      <c r="D95" s="55"/>
      <c r="E95" s="55"/>
      <c r="F95" s="55"/>
      <c r="H95" s="90"/>
      <c r="I95" s="55"/>
      <c r="J95" s="90"/>
      <c r="K95" s="55"/>
      <c r="L95" s="90"/>
      <c r="M95" s="55"/>
      <c r="N95" s="90"/>
      <c r="Q95" s="55"/>
      <c r="R95" s="90"/>
      <c r="S95" s="55"/>
      <c r="T95" s="90"/>
      <c r="U95" s="55"/>
      <c r="V95" s="90"/>
      <c r="W95" s="55"/>
      <c r="X95" s="90"/>
      <c r="Y95" s="55"/>
      <c r="Z95" s="90"/>
      <c r="AA95" s="55"/>
      <c r="AB95" s="90"/>
      <c r="AC95" s="55"/>
      <c r="AD95" s="90"/>
      <c r="AE95" s="55"/>
      <c r="AF95" s="90"/>
      <c r="AG95" s="55"/>
      <c r="AH95" s="90"/>
      <c r="AI95" s="55"/>
    </row>
    <row r="96" spans="1:35" x14ac:dyDescent="0.2">
      <c r="C96" s="89"/>
      <c r="D96" s="55"/>
      <c r="E96" s="55"/>
      <c r="F96" s="55"/>
      <c r="H96" s="90"/>
      <c r="I96" s="55"/>
      <c r="J96" s="90"/>
      <c r="K96" s="55"/>
      <c r="L96" s="90"/>
      <c r="M96" s="55"/>
      <c r="N96" s="90"/>
      <c r="Q96" s="55"/>
      <c r="R96" s="90"/>
      <c r="S96" s="55"/>
      <c r="T96" s="90"/>
      <c r="U96" s="55"/>
      <c r="V96" s="90"/>
      <c r="W96" s="55"/>
      <c r="X96" s="90"/>
      <c r="Y96" s="55"/>
      <c r="Z96" s="90"/>
      <c r="AA96" s="55"/>
      <c r="AB96" s="90"/>
      <c r="AC96" s="55"/>
      <c r="AD96" s="90"/>
      <c r="AE96" s="55"/>
      <c r="AF96" s="90"/>
      <c r="AG96" s="55"/>
      <c r="AH96" s="90"/>
      <c r="AI96" s="55"/>
    </row>
    <row r="97" spans="3:35" x14ac:dyDescent="0.2">
      <c r="C97" s="89"/>
      <c r="D97" s="55"/>
      <c r="E97" s="55"/>
      <c r="F97" s="55"/>
      <c r="H97" s="90"/>
      <c r="I97" s="55"/>
      <c r="J97" s="90"/>
      <c r="K97" s="55"/>
      <c r="L97" s="90"/>
      <c r="M97" s="55"/>
      <c r="N97" s="90"/>
      <c r="Q97" s="55"/>
      <c r="R97" s="90"/>
      <c r="S97" s="55"/>
      <c r="T97" s="90"/>
      <c r="U97" s="55"/>
      <c r="V97" s="90"/>
      <c r="W97" s="55"/>
      <c r="X97" s="90"/>
      <c r="Y97" s="55"/>
      <c r="Z97" s="90"/>
      <c r="AA97" s="55"/>
      <c r="AB97" s="90"/>
      <c r="AC97" s="55"/>
      <c r="AD97" s="90"/>
      <c r="AE97" s="55"/>
      <c r="AF97" s="90"/>
      <c r="AG97" s="55"/>
      <c r="AH97" s="90"/>
      <c r="AI97" s="55"/>
    </row>
    <row r="98" spans="3:35" x14ac:dyDescent="0.2">
      <c r="C98" s="89"/>
      <c r="D98" s="55"/>
      <c r="E98" s="55"/>
      <c r="F98" s="55"/>
      <c r="H98" s="90"/>
      <c r="I98" s="55"/>
      <c r="J98" s="90"/>
      <c r="K98" s="55"/>
      <c r="L98" s="90"/>
      <c r="M98" s="55"/>
      <c r="N98" s="90"/>
      <c r="Q98" s="55"/>
      <c r="R98" s="90"/>
      <c r="S98" s="55"/>
      <c r="T98" s="90"/>
      <c r="U98" s="55"/>
      <c r="V98" s="90"/>
      <c r="W98" s="55"/>
      <c r="X98" s="90"/>
      <c r="Y98" s="55"/>
      <c r="Z98" s="90"/>
      <c r="AA98" s="55"/>
      <c r="AB98" s="90"/>
      <c r="AC98" s="55"/>
      <c r="AD98" s="90"/>
      <c r="AE98" s="55"/>
      <c r="AF98" s="90"/>
      <c r="AG98" s="55"/>
      <c r="AH98" s="90"/>
      <c r="AI98" s="55"/>
    </row>
    <row r="99" spans="3:35" x14ac:dyDescent="0.2">
      <c r="C99" s="89"/>
      <c r="D99" s="55"/>
      <c r="E99" s="55"/>
      <c r="F99" s="55"/>
      <c r="H99" s="90"/>
      <c r="I99" s="55"/>
      <c r="J99" s="90"/>
      <c r="K99" s="55"/>
      <c r="L99" s="90"/>
      <c r="M99" s="55"/>
      <c r="N99" s="90"/>
      <c r="Q99" s="55"/>
      <c r="R99" s="90"/>
      <c r="S99" s="55"/>
      <c r="T99" s="90"/>
      <c r="U99" s="55"/>
      <c r="V99" s="90"/>
      <c r="W99" s="55"/>
      <c r="X99" s="90"/>
      <c r="Y99" s="55"/>
      <c r="Z99" s="90"/>
      <c r="AA99" s="55"/>
      <c r="AB99" s="90"/>
      <c r="AC99" s="55"/>
      <c r="AD99" s="90"/>
      <c r="AE99" s="55"/>
      <c r="AF99" s="90"/>
      <c r="AG99" s="55"/>
      <c r="AH99" s="90"/>
      <c r="AI99" s="55"/>
    </row>
    <row r="100" spans="3:35" x14ac:dyDescent="0.2">
      <c r="C100" s="89"/>
      <c r="D100" s="55"/>
      <c r="E100" s="55"/>
      <c r="F100" s="55"/>
      <c r="H100" s="90"/>
      <c r="I100" s="55"/>
      <c r="J100" s="90"/>
      <c r="K100" s="55"/>
      <c r="L100" s="90"/>
      <c r="M100" s="55"/>
      <c r="N100" s="90"/>
      <c r="Q100" s="55"/>
      <c r="R100" s="90"/>
      <c r="S100" s="55"/>
      <c r="T100" s="90"/>
      <c r="U100" s="55"/>
      <c r="V100" s="90"/>
      <c r="W100" s="55"/>
      <c r="X100" s="90"/>
      <c r="Y100" s="55"/>
      <c r="Z100" s="90"/>
      <c r="AA100" s="55"/>
      <c r="AB100" s="90"/>
      <c r="AC100" s="55"/>
      <c r="AD100" s="90"/>
      <c r="AE100" s="55"/>
      <c r="AF100" s="90"/>
      <c r="AG100" s="55"/>
      <c r="AH100" s="90"/>
      <c r="AI100" s="55"/>
    </row>
    <row r="101" spans="3:35" x14ac:dyDescent="0.2">
      <c r="C101" s="89"/>
      <c r="D101" s="55"/>
      <c r="E101" s="55"/>
      <c r="F101" s="55"/>
      <c r="H101" s="90"/>
      <c r="I101" s="55"/>
      <c r="J101" s="90"/>
      <c r="K101" s="55"/>
      <c r="L101" s="90"/>
      <c r="M101" s="55"/>
      <c r="N101" s="90"/>
      <c r="Q101" s="55"/>
      <c r="R101" s="90"/>
      <c r="S101" s="55"/>
      <c r="T101" s="90"/>
      <c r="U101" s="55"/>
      <c r="V101" s="90"/>
      <c r="W101" s="55"/>
      <c r="X101" s="90"/>
      <c r="Y101" s="55"/>
      <c r="Z101" s="90"/>
      <c r="AA101" s="55"/>
      <c r="AB101" s="90"/>
      <c r="AC101" s="55"/>
      <c r="AD101" s="90"/>
      <c r="AE101" s="55"/>
      <c r="AF101" s="90"/>
      <c r="AG101" s="55"/>
      <c r="AH101" s="90"/>
      <c r="AI101" s="55"/>
    </row>
    <row r="102" spans="3:35" x14ac:dyDescent="0.2">
      <c r="C102" s="89"/>
      <c r="D102" s="55"/>
      <c r="E102" s="55"/>
      <c r="F102" s="55"/>
      <c r="H102" s="90"/>
      <c r="I102" s="55"/>
      <c r="J102" s="90"/>
      <c r="K102" s="55"/>
      <c r="L102" s="90"/>
      <c r="M102" s="55"/>
      <c r="N102" s="90"/>
      <c r="Q102" s="55"/>
      <c r="R102" s="90"/>
      <c r="S102" s="55"/>
      <c r="T102" s="90"/>
      <c r="U102" s="55"/>
      <c r="V102" s="90"/>
      <c r="W102" s="55"/>
      <c r="X102" s="90"/>
      <c r="Y102" s="55"/>
      <c r="Z102" s="90"/>
      <c r="AA102" s="55"/>
      <c r="AB102" s="90"/>
      <c r="AC102" s="55"/>
      <c r="AD102" s="90"/>
      <c r="AE102" s="55"/>
      <c r="AF102" s="90"/>
      <c r="AG102" s="55"/>
      <c r="AH102" s="90"/>
      <c r="AI102" s="55"/>
    </row>
    <row r="103" spans="3:35" x14ac:dyDescent="0.2">
      <c r="C103" s="89"/>
      <c r="D103" s="55"/>
      <c r="E103" s="55"/>
      <c r="F103" s="55"/>
      <c r="H103" s="90"/>
      <c r="I103" s="55"/>
      <c r="J103" s="90"/>
      <c r="K103" s="55"/>
      <c r="L103" s="90"/>
      <c r="M103" s="55"/>
      <c r="N103" s="90"/>
      <c r="Q103" s="55"/>
      <c r="R103" s="90"/>
      <c r="S103" s="55"/>
      <c r="T103" s="90"/>
      <c r="U103" s="55"/>
      <c r="V103" s="90"/>
      <c r="W103" s="55"/>
      <c r="X103" s="90"/>
      <c r="Y103" s="55"/>
      <c r="Z103" s="90"/>
      <c r="AA103" s="55"/>
      <c r="AB103" s="90"/>
      <c r="AC103" s="55"/>
      <c r="AD103" s="90"/>
      <c r="AE103" s="55"/>
      <c r="AF103" s="90"/>
      <c r="AG103" s="55"/>
      <c r="AH103" s="90"/>
      <c r="AI103" s="55"/>
    </row>
    <row r="104" spans="3:35" x14ac:dyDescent="0.2">
      <c r="C104" s="89"/>
      <c r="D104" s="55"/>
      <c r="E104" s="55"/>
      <c r="F104" s="55"/>
      <c r="H104" s="90"/>
      <c r="I104" s="55"/>
      <c r="J104" s="90"/>
      <c r="K104" s="55"/>
      <c r="L104" s="90"/>
      <c r="M104" s="55"/>
      <c r="N104" s="90"/>
      <c r="Q104" s="55"/>
      <c r="R104" s="90"/>
      <c r="S104" s="55"/>
      <c r="T104" s="90"/>
      <c r="U104" s="55"/>
      <c r="V104" s="90"/>
      <c r="W104" s="55"/>
      <c r="X104" s="90"/>
      <c r="Y104" s="55"/>
      <c r="Z104" s="90"/>
      <c r="AA104" s="55"/>
      <c r="AB104" s="90"/>
      <c r="AC104" s="55"/>
      <c r="AD104" s="90"/>
      <c r="AE104" s="55"/>
      <c r="AF104" s="90"/>
      <c r="AG104" s="55"/>
      <c r="AH104" s="90"/>
      <c r="AI104" s="55"/>
    </row>
    <row r="105" spans="3:35" x14ac:dyDescent="0.2">
      <c r="C105" s="89"/>
      <c r="D105" s="55"/>
      <c r="E105" s="55"/>
      <c r="F105" s="55"/>
      <c r="H105" s="90"/>
      <c r="I105" s="55"/>
      <c r="J105" s="90"/>
      <c r="K105" s="55"/>
      <c r="L105" s="90"/>
      <c r="M105" s="55"/>
      <c r="N105" s="90"/>
      <c r="Q105" s="55"/>
      <c r="R105" s="90"/>
      <c r="S105" s="55"/>
      <c r="T105" s="90"/>
      <c r="U105" s="55"/>
      <c r="V105" s="90"/>
      <c r="W105" s="55"/>
      <c r="X105" s="90"/>
      <c r="Y105" s="55"/>
      <c r="Z105" s="90"/>
      <c r="AA105" s="55"/>
      <c r="AB105" s="90"/>
      <c r="AC105" s="55"/>
      <c r="AD105" s="90"/>
      <c r="AE105" s="55"/>
      <c r="AF105" s="90"/>
      <c r="AG105" s="55"/>
      <c r="AH105" s="90"/>
      <c r="AI105" s="55"/>
    </row>
    <row r="106" spans="3:35" x14ac:dyDescent="0.2">
      <c r="C106" s="89"/>
      <c r="D106" s="55"/>
      <c r="E106" s="55"/>
      <c r="F106" s="55"/>
      <c r="H106" s="90"/>
      <c r="I106" s="55"/>
      <c r="J106" s="90"/>
      <c r="K106" s="55"/>
      <c r="L106" s="90"/>
      <c r="M106" s="55"/>
      <c r="N106" s="90"/>
      <c r="Q106" s="55"/>
      <c r="R106" s="90"/>
      <c r="S106" s="55"/>
      <c r="T106" s="90"/>
      <c r="U106" s="55"/>
      <c r="V106" s="90"/>
      <c r="W106" s="55"/>
      <c r="X106" s="90"/>
      <c r="Y106" s="55"/>
      <c r="Z106" s="90"/>
      <c r="AA106" s="55"/>
      <c r="AB106" s="90"/>
      <c r="AC106" s="55"/>
      <c r="AD106" s="90"/>
      <c r="AE106" s="55"/>
      <c r="AF106" s="90"/>
      <c r="AG106" s="55"/>
      <c r="AH106" s="90"/>
      <c r="AI106" s="55"/>
    </row>
  </sheetData>
  <sortState xmlns:xlrd2="http://schemas.microsoft.com/office/spreadsheetml/2017/richdata2" ref="A2:XFD106">
    <sortCondition descending="1" ref="G2:G106"/>
    <sortCondition ref="E2:E106"/>
    <sortCondition ref="B2:B10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6"/>
  <sheetViews>
    <sheetView workbookViewId="0">
      <pane xSplit="3" ySplit="2" topLeftCell="D31" activePane="bottomRight" state="frozen"/>
      <selection pane="topRight" activeCell="E1" sqref="E1"/>
      <selection pane="bottomLeft" activeCell="A3" sqref="A3"/>
      <selection pane="bottomRight" activeCell="C56" sqref="C56"/>
    </sheetView>
  </sheetViews>
  <sheetFormatPr defaultColWidth="60.125" defaultRowHeight="10.9" x14ac:dyDescent="0.25"/>
  <cols>
    <col min="1" max="1" width="6.5" style="3" bestFit="1" customWidth="1"/>
    <col min="2" max="2" width="1.375" style="3" customWidth="1"/>
    <col min="3" max="3" width="15.875" style="3" bestFit="1" customWidth="1"/>
    <col min="4" max="4" width="7.875" style="1" bestFit="1" customWidth="1"/>
    <col min="5" max="5" width="5.875" style="1" bestFit="1" customWidth="1"/>
    <col min="6" max="6" width="13.875" style="4" customWidth="1"/>
    <col min="7" max="7" width="1.875" style="3" customWidth="1"/>
    <col min="8" max="8" width="1.625" style="3" customWidth="1"/>
    <col min="9" max="9" width="21.125" style="3" bestFit="1" customWidth="1"/>
    <col min="10" max="10" width="7.875" style="3" bestFit="1" customWidth="1"/>
    <col min="11" max="11" width="5.875" style="3" bestFit="1" customWidth="1"/>
    <col min="12" max="12" width="10.625" style="3" customWidth="1"/>
    <col min="13" max="13" width="2.125" style="3" customWidth="1"/>
    <col min="14" max="28" width="7.625" style="3" customWidth="1"/>
    <col min="29" max="16384" width="60.125" style="3"/>
  </cols>
  <sheetData>
    <row r="1" spans="1:12" ht="11.55" thickBot="1" x14ac:dyDescent="0.3">
      <c r="A1" s="126">
        <f>SUM(D3:D76,J3:J74)</f>
        <v>1120</v>
      </c>
      <c r="B1" s="2"/>
    </row>
    <row r="2" spans="1:12" s="5" customFormat="1" ht="22.45" thickBot="1" x14ac:dyDescent="0.3">
      <c r="A2" s="127">
        <f>SUM(A1)/14</f>
        <v>80</v>
      </c>
      <c r="C2" s="93" t="s">
        <v>0</v>
      </c>
      <c r="D2" s="92" t="s">
        <v>1</v>
      </c>
      <c r="E2" s="92" t="s">
        <v>2</v>
      </c>
      <c r="F2" s="94" t="s">
        <v>3</v>
      </c>
      <c r="I2" s="6" t="s">
        <v>0</v>
      </c>
      <c r="J2" s="7" t="s">
        <v>1</v>
      </c>
      <c r="K2" s="7" t="s">
        <v>2</v>
      </c>
      <c r="L2" s="8" t="s">
        <v>3</v>
      </c>
    </row>
    <row r="3" spans="1:12" x14ac:dyDescent="0.2">
      <c r="C3" s="96" t="s">
        <v>17</v>
      </c>
      <c r="D3" s="99">
        <f>COUNTIF('US OPEN SELECTIONS'!$H$2:$AH$81,C3)</f>
        <v>39</v>
      </c>
      <c r="E3" s="99" t="s">
        <v>5</v>
      </c>
      <c r="F3" s="100" t="s">
        <v>197</v>
      </c>
      <c r="I3" s="9" t="s">
        <v>136</v>
      </c>
      <c r="J3" s="10">
        <f>COUNTIF('US OPEN SELECTIONS'!$H$2:$AH$81,I3)</f>
        <v>39</v>
      </c>
      <c r="K3" s="10" t="s">
        <v>6</v>
      </c>
      <c r="L3" s="11" t="s">
        <v>222</v>
      </c>
    </row>
    <row r="4" spans="1:12" x14ac:dyDescent="0.2">
      <c r="C4" s="97" t="s">
        <v>16</v>
      </c>
      <c r="D4" s="101">
        <f>COUNTIF('US OPEN SELECTIONS'!$H$2:$AH$81,C4)</f>
        <v>26</v>
      </c>
      <c r="E4" s="101" t="s">
        <v>5</v>
      </c>
      <c r="F4" s="102" t="s">
        <v>198</v>
      </c>
      <c r="I4" s="12" t="s">
        <v>128</v>
      </c>
      <c r="J4" s="13">
        <f>COUNTIF('US OPEN SELECTIONS'!$H$2:$AH$81,I4)</f>
        <v>26</v>
      </c>
      <c r="K4" s="14" t="s">
        <v>6</v>
      </c>
      <c r="L4" s="15" t="s">
        <v>222</v>
      </c>
    </row>
    <row r="5" spans="1:12" x14ac:dyDescent="0.2">
      <c r="C5" s="97" t="s">
        <v>8</v>
      </c>
      <c r="D5" s="101">
        <f>COUNTIF('US OPEN SELECTIONS'!$H$2:$AH$81,C5)</f>
        <v>26</v>
      </c>
      <c r="E5" s="101" t="s">
        <v>5</v>
      </c>
      <c r="F5" s="102" t="s">
        <v>214</v>
      </c>
      <c r="I5" s="12" t="s">
        <v>141</v>
      </c>
      <c r="J5" s="13">
        <f>COUNTIF('US OPEN SELECTIONS'!$H$2:$AH$81,I5)</f>
        <v>25</v>
      </c>
      <c r="K5" s="14" t="s">
        <v>6</v>
      </c>
      <c r="L5" s="15" t="s">
        <v>211</v>
      </c>
    </row>
    <row r="6" spans="1:12" x14ac:dyDescent="0.2">
      <c r="C6" s="97" t="s">
        <v>4</v>
      </c>
      <c r="D6" s="101">
        <f>COUNTIF('US OPEN SELECTIONS'!$H$2:$AH$81,C6)</f>
        <v>22</v>
      </c>
      <c r="E6" s="101" t="s">
        <v>5</v>
      </c>
      <c r="F6" s="102" t="s">
        <v>213</v>
      </c>
      <c r="I6" s="12" t="s">
        <v>145</v>
      </c>
      <c r="J6" s="13">
        <f>COUNTIF('US OPEN SELECTIONS'!$H$2:$AH$81,I6)</f>
        <v>23</v>
      </c>
      <c r="K6" s="14" t="s">
        <v>6</v>
      </c>
      <c r="L6" s="15" t="s">
        <v>220</v>
      </c>
    </row>
    <row r="7" spans="1:12" x14ac:dyDescent="0.2">
      <c r="C7" s="97" t="s">
        <v>10</v>
      </c>
      <c r="D7" s="101">
        <f>COUNTIF('US OPEN SELECTIONS'!$H$2:$AH$81,C7)</f>
        <v>17</v>
      </c>
      <c r="E7" s="101" t="s">
        <v>5</v>
      </c>
      <c r="F7" s="102" t="s">
        <v>212</v>
      </c>
      <c r="I7" s="12" t="s">
        <v>133</v>
      </c>
      <c r="J7" s="13">
        <f>COUNTIF('US OPEN SELECTIONS'!$H$2:$AH$81,I7)</f>
        <v>17</v>
      </c>
      <c r="K7" s="14" t="s">
        <v>6</v>
      </c>
      <c r="L7" s="15" t="s">
        <v>220</v>
      </c>
    </row>
    <row r="8" spans="1:12" x14ac:dyDescent="0.2">
      <c r="C8" s="97" t="s">
        <v>11</v>
      </c>
      <c r="D8" s="101">
        <f>COUNTIF('US OPEN SELECTIONS'!$H$2:$AH$81,C8)</f>
        <v>11</v>
      </c>
      <c r="E8" s="101" t="s">
        <v>5</v>
      </c>
      <c r="F8" s="102" t="s">
        <v>199</v>
      </c>
      <c r="I8" s="12" t="s">
        <v>142</v>
      </c>
      <c r="J8" s="13">
        <f>COUNTIF('US OPEN SELECTIONS'!$H$2:$AH$81,I8)</f>
        <v>17</v>
      </c>
      <c r="K8" s="14" t="s">
        <v>6</v>
      </c>
      <c r="L8" s="15" t="s">
        <v>225</v>
      </c>
    </row>
    <row r="9" spans="1:12" x14ac:dyDescent="0.2">
      <c r="C9" s="97" t="s">
        <v>14</v>
      </c>
      <c r="D9" s="101">
        <f>COUNTIF('US OPEN SELECTIONS'!$H$2:$AH$81,C9)</f>
        <v>4</v>
      </c>
      <c r="E9" s="101" t="s">
        <v>5</v>
      </c>
      <c r="F9" s="102" t="s">
        <v>217</v>
      </c>
      <c r="I9" s="12" t="s">
        <v>122</v>
      </c>
      <c r="J9" s="13">
        <f>COUNTIF('US OPEN SELECTIONS'!$H$2:$AH$81,I9)</f>
        <v>14</v>
      </c>
      <c r="K9" s="14" t="s">
        <v>6</v>
      </c>
      <c r="L9" s="15" t="s">
        <v>220</v>
      </c>
    </row>
    <row r="10" spans="1:12" x14ac:dyDescent="0.2">
      <c r="C10" s="97" t="s">
        <v>15</v>
      </c>
      <c r="D10" s="101">
        <f>COUNTIF('US OPEN SELECTIONS'!$H$2:$AH$81,C10)</f>
        <v>4</v>
      </c>
      <c r="E10" s="101" t="s">
        <v>5</v>
      </c>
      <c r="F10" s="102" t="s">
        <v>218</v>
      </c>
      <c r="I10" s="12" t="s">
        <v>150</v>
      </c>
      <c r="J10" s="13">
        <f>COUNTIF('US OPEN SELECTIONS'!$H$2:$AH$81,I10)</f>
        <v>14</v>
      </c>
      <c r="K10" s="14" t="s">
        <v>6</v>
      </c>
      <c r="L10" s="15" t="s">
        <v>211</v>
      </c>
    </row>
    <row r="11" spans="1:12" x14ac:dyDescent="0.2">
      <c r="C11" s="97" t="s">
        <v>9</v>
      </c>
      <c r="D11" s="101">
        <f>COUNTIF('US OPEN SELECTIONS'!$H$2:$AH$81,C11)</f>
        <v>4</v>
      </c>
      <c r="E11" s="101" t="s">
        <v>5</v>
      </c>
      <c r="F11" s="102" t="s">
        <v>215</v>
      </c>
      <c r="I11" s="12" t="s">
        <v>123</v>
      </c>
      <c r="J11" s="13">
        <f>COUNTIF('US OPEN SELECTIONS'!$H$2:$AH$81,I11)</f>
        <v>7</v>
      </c>
      <c r="K11" s="14" t="s">
        <v>6</v>
      </c>
      <c r="L11" s="15" t="s">
        <v>205</v>
      </c>
    </row>
    <row r="12" spans="1:12" x14ac:dyDescent="0.2">
      <c r="C12" s="97" t="s">
        <v>7</v>
      </c>
      <c r="D12" s="101">
        <f>COUNTIF('US OPEN SELECTIONS'!$H$2:$AH$81,C12)</f>
        <v>3</v>
      </c>
      <c r="E12" s="101" t="s">
        <v>5</v>
      </c>
      <c r="F12" s="102" t="s">
        <v>214</v>
      </c>
      <c r="I12" s="12" t="s">
        <v>146</v>
      </c>
      <c r="J12" s="13">
        <f>COUNTIF('US OPEN SELECTIONS'!$H$2:$AH$81,I12)</f>
        <v>7</v>
      </c>
      <c r="K12" s="14" t="s">
        <v>6</v>
      </c>
      <c r="L12" s="15" t="s">
        <v>204</v>
      </c>
    </row>
    <row r="13" spans="1:12" x14ac:dyDescent="0.2">
      <c r="C13" s="97" t="s">
        <v>12</v>
      </c>
      <c r="D13" s="101">
        <f>COUNTIF('US OPEN SELECTIONS'!$H$2:$AH$81,C13)</f>
        <v>3</v>
      </c>
      <c r="E13" s="101" t="s">
        <v>5</v>
      </c>
      <c r="F13" s="102" t="s">
        <v>216</v>
      </c>
      <c r="I13" s="12" t="s">
        <v>130</v>
      </c>
      <c r="J13" s="13">
        <f>COUNTIF('US OPEN SELECTIONS'!$H$2:$AH$81,I13)</f>
        <v>6</v>
      </c>
      <c r="K13" s="14" t="s">
        <v>6</v>
      </c>
      <c r="L13" s="15" t="s">
        <v>221</v>
      </c>
    </row>
    <row r="14" spans="1:12" ht="11.55" thickBot="1" x14ac:dyDescent="0.25">
      <c r="C14" s="98" t="s">
        <v>13</v>
      </c>
      <c r="D14" s="103">
        <f>COUNTIF('US OPEN SELECTIONS'!$H$2:$AH$81,C14)</f>
        <v>1</v>
      </c>
      <c r="E14" s="103" t="s">
        <v>5</v>
      </c>
      <c r="F14" s="104" t="s">
        <v>216</v>
      </c>
      <c r="I14" s="12" t="s">
        <v>121</v>
      </c>
      <c r="J14" s="13">
        <f>COUNTIF('US OPEN SELECTIONS'!$H$2:$AH$81,I14)</f>
        <v>5</v>
      </c>
      <c r="K14" s="14" t="s">
        <v>6</v>
      </c>
      <c r="L14" s="15" t="s">
        <v>228</v>
      </c>
    </row>
    <row r="15" spans="1:12" x14ac:dyDescent="0.25">
      <c r="C15" s="106" t="s">
        <v>28</v>
      </c>
      <c r="D15" s="107">
        <f>COUNTIF('US OPEN SELECTIONS'!$H$2:$AH$81,C15)</f>
        <v>38</v>
      </c>
      <c r="E15" s="108" t="s">
        <v>19</v>
      </c>
      <c r="F15" s="109" t="s">
        <v>217</v>
      </c>
      <c r="I15" s="12" t="s">
        <v>137</v>
      </c>
      <c r="J15" s="13">
        <f>COUNTIF('US OPEN SELECTIONS'!$H$2:$AH$81,I15)</f>
        <v>5</v>
      </c>
      <c r="K15" s="14" t="s">
        <v>6</v>
      </c>
      <c r="L15" s="15" t="s">
        <v>208</v>
      </c>
    </row>
    <row r="16" spans="1:12" x14ac:dyDescent="0.25">
      <c r="C16" s="110" t="s">
        <v>43</v>
      </c>
      <c r="D16" s="111">
        <f>COUNTIF('US OPEN SELECTIONS'!$H$2:$AH$81,C16)</f>
        <v>28</v>
      </c>
      <c r="E16" s="111" t="s">
        <v>19</v>
      </c>
      <c r="F16" s="112" t="s">
        <v>217</v>
      </c>
      <c r="I16" s="12" t="s">
        <v>151</v>
      </c>
      <c r="J16" s="13">
        <f>COUNTIF('US OPEN SELECTIONS'!$H$2:$AH$81,I16)</f>
        <v>4</v>
      </c>
      <c r="K16" s="14" t="s">
        <v>6</v>
      </c>
      <c r="L16" s="15" t="s">
        <v>203</v>
      </c>
    </row>
    <row r="17" spans="3:12" x14ac:dyDescent="0.25">
      <c r="C17" s="110" t="s">
        <v>39</v>
      </c>
      <c r="D17" s="111">
        <f>COUNTIF('US OPEN SELECTIONS'!$H$2:$AH$81,C17)</f>
        <v>27</v>
      </c>
      <c r="E17" s="111" t="s">
        <v>19</v>
      </c>
      <c r="F17" s="112" t="s">
        <v>200</v>
      </c>
      <c r="I17" s="12" t="s">
        <v>125</v>
      </c>
      <c r="J17" s="13">
        <f>COUNTIF('US OPEN SELECTIONS'!$H$2:$AH$81,I17)</f>
        <v>4</v>
      </c>
      <c r="K17" s="14" t="s">
        <v>6</v>
      </c>
      <c r="L17" s="15" t="s">
        <v>206</v>
      </c>
    </row>
    <row r="18" spans="3:12" x14ac:dyDescent="0.25">
      <c r="C18" s="110" t="s">
        <v>48</v>
      </c>
      <c r="D18" s="111">
        <f>COUNTIF('US OPEN SELECTIONS'!$H$2:$AH$81,C18)</f>
        <v>20</v>
      </c>
      <c r="E18" s="111" t="s">
        <v>19</v>
      </c>
      <c r="F18" s="112" t="s">
        <v>217</v>
      </c>
      <c r="I18" s="12" t="s">
        <v>116</v>
      </c>
      <c r="J18" s="13">
        <f>COUNTIF('US OPEN SELECTIONS'!$H$2:$AH$81,I18)</f>
        <v>4</v>
      </c>
      <c r="K18" s="14" t="s">
        <v>6</v>
      </c>
      <c r="L18" s="15" t="s">
        <v>209</v>
      </c>
    </row>
    <row r="19" spans="3:12" x14ac:dyDescent="0.25">
      <c r="C19" s="110" t="s">
        <v>51</v>
      </c>
      <c r="D19" s="111">
        <f>COUNTIF('US OPEN SELECTIONS'!$H$2:$AH$81,C19)</f>
        <v>20</v>
      </c>
      <c r="E19" s="111" t="s">
        <v>19</v>
      </c>
      <c r="F19" s="112" t="s">
        <v>218</v>
      </c>
      <c r="I19" s="12" t="s">
        <v>131</v>
      </c>
      <c r="J19" s="13">
        <f>COUNTIF('US OPEN SELECTIONS'!$H$2:$AH$81,I19)</f>
        <v>3</v>
      </c>
      <c r="K19" s="14" t="s">
        <v>6</v>
      </c>
      <c r="L19" s="15" t="s">
        <v>204</v>
      </c>
    </row>
    <row r="20" spans="3:12" x14ac:dyDescent="0.25">
      <c r="C20" s="110" t="s">
        <v>40</v>
      </c>
      <c r="D20" s="111">
        <f>COUNTIF('US OPEN SELECTIONS'!$H$2:$AH$81,C20)</f>
        <v>17</v>
      </c>
      <c r="E20" s="111" t="s">
        <v>19</v>
      </c>
      <c r="F20" s="112" t="s">
        <v>218</v>
      </c>
      <c r="I20" s="12" t="s">
        <v>140</v>
      </c>
      <c r="J20" s="13">
        <f>COUNTIF('US OPEN SELECTIONS'!$H$2:$AH$81,I20)</f>
        <v>2</v>
      </c>
      <c r="K20" s="14" t="s">
        <v>6</v>
      </c>
      <c r="L20" s="15" t="s">
        <v>210</v>
      </c>
    </row>
    <row r="21" spans="3:12" x14ac:dyDescent="0.25">
      <c r="C21" s="110" t="s">
        <v>30</v>
      </c>
      <c r="D21" s="111">
        <f>COUNTIF('US OPEN SELECTIONS'!$H$2:$AH$81,C21)</f>
        <v>15</v>
      </c>
      <c r="E21" s="111" t="s">
        <v>19</v>
      </c>
      <c r="F21" s="112" t="s">
        <v>218</v>
      </c>
      <c r="I21" s="12" t="s">
        <v>138</v>
      </c>
      <c r="J21" s="13">
        <f>COUNTIF('US OPEN SELECTIONS'!$H$2:$AH$81,I21)</f>
        <v>2</v>
      </c>
      <c r="K21" s="14" t="s">
        <v>6</v>
      </c>
      <c r="L21" s="15" t="s">
        <v>205</v>
      </c>
    </row>
    <row r="22" spans="3:12" x14ac:dyDescent="0.2">
      <c r="C22" s="110" t="s">
        <v>41</v>
      </c>
      <c r="D22" s="105">
        <f>COUNTIF('US OPEN SELECTIONS'!$H$2:$AH$81,C22)</f>
        <v>13</v>
      </c>
      <c r="E22" s="111" t="s">
        <v>19</v>
      </c>
      <c r="F22" s="112" t="s">
        <v>216</v>
      </c>
      <c r="I22" s="12" t="s">
        <v>134</v>
      </c>
      <c r="J22" s="13">
        <f>COUNTIF('US OPEN SELECTIONS'!$H$2:$AH$81,I22)</f>
        <v>2</v>
      </c>
      <c r="K22" s="14" t="s">
        <v>6</v>
      </c>
      <c r="L22" s="15" t="s">
        <v>203</v>
      </c>
    </row>
    <row r="23" spans="3:12" x14ac:dyDescent="0.25">
      <c r="C23" s="110" t="s">
        <v>52</v>
      </c>
      <c r="D23" s="111">
        <f>COUNTIF('US OPEN SELECTIONS'!$H$2:$AH$81,C23)</f>
        <v>9</v>
      </c>
      <c r="E23" s="111" t="s">
        <v>19</v>
      </c>
      <c r="F23" s="112" t="s">
        <v>215</v>
      </c>
      <c r="I23" s="12" t="s">
        <v>148</v>
      </c>
      <c r="J23" s="13">
        <f>COUNTIF('US OPEN SELECTIONS'!$H$2:$AH$81,I23)</f>
        <v>2</v>
      </c>
      <c r="K23" s="14" t="s">
        <v>6</v>
      </c>
      <c r="L23" s="15" t="s">
        <v>204</v>
      </c>
    </row>
    <row r="24" spans="3:12" x14ac:dyDescent="0.25">
      <c r="C24" s="110" t="s">
        <v>50</v>
      </c>
      <c r="D24" s="111">
        <f>COUNTIF('US OPEN SELECTIONS'!$H$2:$AH$81,C24)</f>
        <v>8</v>
      </c>
      <c r="E24" s="111" t="s">
        <v>19</v>
      </c>
      <c r="F24" s="112" t="s">
        <v>216</v>
      </c>
      <c r="I24" s="12" t="s">
        <v>119</v>
      </c>
      <c r="J24" s="13">
        <f>COUNTIF('US OPEN SELECTIONS'!$H$2:$AH$81,I24)</f>
        <v>2</v>
      </c>
      <c r="K24" s="14" t="s">
        <v>6</v>
      </c>
      <c r="L24" s="15" t="s">
        <v>204</v>
      </c>
    </row>
    <row r="25" spans="3:12" x14ac:dyDescent="0.25">
      <c r="C25" s="110" t="s">
        <v>33</v>
      </c>
      <c r="D25" s="111">
        <f>COUNTIF('US OPEN SELECTIONS'!$H$2:$AH$81,C25)</f>
        <v>7</v>
      </c>
      <c r="E25" s="111" t="s">
        <v>19</v>
      </c>
      <c r="F25" s="112" t="s">
        <v>215</v>
      </c>
      <c r="I25" s="12" t="s">
        <v>120</v>
      </c>
      <c r="J25" s="13">
        <f>COUNTIF('US OPEN SELECTIONS'!$H$2:$AH$81,I25)</f>
        <v>2</v>
      </c>
      <c r="K25" s="14" t="s">
        <v>6</v>
      </c>
      <c r="L25" s="15" t="s">
        <v>204</v>
      </c>
    </row>
    <row r="26" spans="3:12" x14ac:dyDescent="0.25">
      <c r="C26" s="110" t="s">
        <v>47</v>
      </c>
      <c r="D26" s="111">
        <f>COUNTIF('US OPEN SELECTIONS'!$H$2:$AH$81,C26)</f>
        <v>7</v>
      </c>
      <c r="E26" s="111" t="s">
        <v>19</v>
      </c>
      <c r="F26" s="112" t="s">
        <v>215</v>
      </c>
      <c r="I26" s="12" t="s">
        <v>127</v>
      </c>
      <c r="J26" s="13">
        <f>COUNTIF('US OPEN SELECTIONS'!$H$2:$AH$81,I26)</f>
        <v>2</v>
      </c>
      <c r="K26" s="14" t="s">
        <v>6</v>
      </c>
      <c r="L26" s="15" t="s">
        <v>209</v>
      </c>
    </row>
    <row r="27" spans="3:12" x14ac:dyDescent="0.25">
      <c r="C27" s="110" t="s">
        <v>27</v>
      </c>
      <c r="D27" s="111">
        <f>COUNTIF('US OPEN SELECTIONS'!$H$2:$AH$81,C27)</f>
        <v>6</v>
      </c>
      <c r="E27" s="111" t="s">
        <v>19</v>
      </c>
      <c r="F27" s="112" t="s">
        <v>216</v>
      </c>
      <c r="I27" s="12" t="s">
        <v>124</v>
      </c>
      <c r="J27" s="13">
        <f>COUNTIF('US OPEN SELECTIONS'!$H$2:$AH$81,I27)</f>
        <v>1</v>
      </c>
      <c r="K27" s="14" t="s">
        <v>6</v>
      </c>
      <c r="L27" s="15" t="s">
        <v>225</v>
      </c>
    </row>
    <row r="28" spans="3:12" x14ac:dyDescent="0.25">
      <c r="C28" s="110" t="s">
        <v>34</v>
      </c>
      <c r="D28" s="111">
        <f>COUNTIF('US OPEN SELECTIONS'!$H$2:$AH$81,C28)</f>
        <v>5</v>
      </c>
      <c r="E28" s="111" t="s">
        <v>19</v>
      </c>
      <c r="F28" s="112" t="s">
        <v>215</v>
      </c>
      <c r="I28" s="12" t="s">
        <v>147</v>
      </c>
      <c r="J28" s="13">
        <f>COUNTIF('US OPEN SELECTIONS'!$H$2:$AH$81,I28)</f>
        <v>1</v>
      </c>
      <c r="K28" s="14" t="s">
        <v>6</v>
      </c>
      <c r="L28" s="15" t="s">
        <v>210</v>
      </c>
    </row>
    <row r="29" spans="3:12" x14ac:dyDescent="0.25">
      <c r="C29" s="110" t="s">
        <v>25</v>
      </c>
      <c r="D29" s="111">
        <f>COUNTIF('US OPEN SELECTIONS'!$H$2:$AH$81,C29)</f>
        <v>4</v>
      </c>
      <c r="E29" s="111" t="s">
        <v>19</v>
      </c>
      <c r="F29" s="112" t="s">
        <v>219</v>
      </c>
      <c r="I29" s="12" t="s">
        <v>129</v>
      </c>
      <c r="J29" s="13">
        <f>COUNTIF('US OPEN SELECTIONS'!$H$2:$AH$81,I29)</f>
        <v>1</v>
      </c>
      <c r="K29" s="14" t="s">
        <v>6</v>
      </c>
      <c r="L29" s="15" t="s">
        <v>207</v>
      </c>
    </row>
    <row r="30" spans="3:12" x14ac:dyDescent="0.25">
      <c r="C30" s="110" t="s">
        <v>46</v>
      </c>
      <c r="D30" s="111">
        <f>COUNTIF('US OPEN SELECTIONS'!$H$2:$AH$81,C30)</f>
        <v>3</v>
      </c>
      <c r="E30" s="111" t="s">
        <v>19</v>
      </c>
      <c r="F30" s="112" t="s">
        <v>223</v>
      </c>
      <c r="I30" s="12" t="s">
        <v>132</v>
      </c>
      <c r="J30" s="13">
        <f>COUNTIF('US OPEN SELECTIONS'!$H$2:$AH$81,I30)</f>
        <v>1</v>
      </c>
      <c r="K30" s="14" t="s">
        <v>6</v>
      </c>
      <c r="L30" s="15" t="s">
        <v>204</v>
      </c>
    </row>
    <row r="31" spans="3:12" x14ac:dyDescent="0.25">
      <c r="C31" s="110" t="s">
        <v>18</v>
      </c>
      <c r="D31" s="111">
        <f>COUNTIF('US OPEN SELECTIONS'!$H$2:$AH$81,C31)</f>
        <v>3</v>
      </c>
      <c r="E31" s="111" t="s">
        <v>19</v>
      </c>
      <c r="F31" s="112" t="s">
        <v>219</v>
      </c>
      <c r="I31" s="12" t="s">
        <v>135</v>
      </c>
      <c r="J31" s="13">
        <f>COUNTIF('US OPEN SELECTIONS'!$H$2:$AH$81,I31)</f>
        <v>1</v>
      </c>
      <c r="K31" s="14" t="s">
        <v>6</v>
      </c>
      <c r="L31" s="15" t="s">
        <v>204</v>
      </c>
    </row>
    <row r="32" spans="3:12" x14ac:dyDescent="0.25">
      <c r="C32" s="110" t="s">
        <v>42</v>
      </c>
      <c r="D32" s="111">
        <f>COUNTIF('US OPEN SELECTIONS'!$H$2:$AH$81,C32)</f>
        <v>2</v>
      </c>
      <c r="E32" s="111" t="s">
        <v>19</v>
      </c>
      <c r="F32" s="112" t="s">
        <v>219</v>
      </c>
      <c r="I32" s="12" t="s">
        <v>117</v>
      </c>
      <c r="J32" s="13">
        <f>COUNTIF('US OPEN SELECTIONS'!$H$2:$AH$81,I32)</f>
        <v>1</v>
      </c>
      <c r="K32" s="14" t="s">
        <v>6</v>
      </c>
      <c r="L32" s="15" t="s">
        <v>209</v>
      </c>
    </row>
    <row r="33" spans="3:12" x14ac:dyDescent="0.25">
      <c r="C33" s="110" t="s">
        <v>32</v>
      </c>
      <c r="D33" s="111">
        <f>COUNTIF('US OPEN SELECTIONS'!$H$2:$AH$81,C33)</f>
        <v>2</v>
      </c>
      <c r="E33" s="111" t="s">
        <v>19</v>
      </c>
      <c r="F33" s="112" t="s">
        <v>222</v>
      </c>
      <c r="I33" s="12" t="s">
        <v>143</v>
      </c>
      <c r="J33" s="13">
        <f>COUNTIF('US OPEN SELECTIONS'!$H$2:$AH$81,I33)</f>
        <v>0</v>
      </c>
      <c r="K33" s="14" t="s">
        <v>6</v>
      </c>
      <c r="L33" s="15" t="s">
        <v>202</v>
      </c>
    </row>
    <row r="34" spans="3:12" x14ac:dyDescent="0.25">
      <c r="C34" s="110" t="s">
        <v>38</v>
      </c>
      <c r="D34" s="111">
        <f>COUNTIF('US OPEN SELECTIONS'!$H$2:$AH$81,C34)</f>
        <v>2</v>
      </c>
      <c r="E34" s="111" t="s">
        <v>19</v>
      </c>
      <c r="F34" s="112" t="s">
        <v>221</v>
      </c>
      <c r="I34" s="12" t="s">
        <v>126</v>
      </c>
      <c r="J34" s="13">
        <f>COUNTIF('US OPEN SELECTIONS'!$H$2:$AH$81,I34)</f>
        <v>0</v>
      </c>
      <c r="K34" s="14" t="s">
        <v>6</v>
      </c>
      <c r="L34" s="15" t="s">
        <v>204</v>
      </c>
    </row>
    <row r="35" spans="3:12" x14ac:dyDescent="0.25">
      <c r="C35" s="110" t="s">
        <v>35</v>
      </c>
      <c r="D35" s="111">
        <f>COUNTIF('US OPEN SELECTIONS'!$H$2:$AH$81,C35)</f>
        <v>1</v>
      </c>
      <c r="E35" s="111" t="s">
        <v>19</v>
      </c>
      <c r="F35" s="112" t="s">
        <v>201</v>
      </c>
      <c r="I35" s="12" t="s">
        <v>144</v>
      </c>
      <c r="J35" s="13">
        <f>COUNTIF('US OPEN SELECTIONS'!$H$2:$AH$81,I35)</f>
        <v>0</v>
      </c>
      <c r="K35" s="14" t="s">
        <v>6</v>
      </c>
      <c r="L35" s="15" t="s">
        <v>204</v>
      </c>
    </row>
    <row r="36" spans="3:12" x14ac:dyDescent="0.25">
      <c r="C36" s="110" t="s">
        <v>37</v>
      </c>
      <c r="D36" s="111">
        <f>COUNTIF('US OPEN SELECTIONS'!$H$2:$AH$81,C36)</f>
        <v>1</v>
      </c>
      <c r="E36" s="111" t="s">
        <v>19</v>
      </c>
      <c r="F36" s="112" t="s">
        <v>220</v>
      </c>
      <c r="I36" s="12" t="s">
        <v>139</v>
      </c>
      <c r="J36" s="13">
        <f>COUNTIF('US OPEN SELECTIONS'!$H$2:$AH$81,I36)</f>
        <v>0</v>
      </c>
      <c r="K36" s="14" t="s">
        <v>6</v>
      </c>
      <c r="L36" s="15" t="s">
        <v>209</v>
      </c>
    </row>
    <row r="37" spans="3:12" x14ac:dyDescent="0.25">
      <c r="C37" s="110" t="s">
        <v>21</v>
      </c>
      <c r="D37" s="111">
        <f>COUNTIF('US OPEN SELECTIONS'!$H$2:$AH$81,C37)</f>
        <v>1</v>
      </c>
      <c r="E37" s="111" t="s">
        <v>19</v>
      </c>
      <c r="F37" s="112" t="s">
        <v>220</v>
      </c>
      <c r="I37" s="12" t="s">
        <v>149</v>
      </c>
      <c r="J37" s="13">
        <f>COUNTIF('US OPEN SELECTIONS'!$H$2:$AH$81,I37)</f>
        <v>0</v>
      </c>
      <c r="K37" s="14" t="s">
        <v>6</v>
      </c>
      <c r="L37" s="15" t="s">
        <v>209</v>
      </c>
    </row>
    <row r="38" spans="3:12" ht="11.55" thickBot="1" x14ac:dyDescent="0.3">
      <c r="C38" s="110" t="s">
        <v>23</v>
      </c>
      <c r="D38" s="111">
        <f>COUNTIF('US OPEN SELECTIONS'!$H$2:$AH$81,C38)</f>
        <v>1</v>
      </c>
      <c r="E38" s="111" t="s">
        <v>19</v>
      </c>
      <c r="F38" s="112" t="s">
        <v>221</v>
      </c>
      <c r="I38" s="16" t="s">
        <v>118</v>
      </c>
      <c r="J38" s="17">
        <f>COUNTIF('US OPEN SELECTIONS'!$H$2:$AH$81,I38)</f>
        <v>0</v>
      </c>
      <c r="K38" s="18" t="s">
        <v>6</v>
      </c>
      <c r="L38" s="19" t="s">
        <v>209</v>
      </c>
    </row>
    <row r="39" spans="3:12" x14ac:dyDescent="0.25">
      <c r="C39" s="110" t="s">
        <v>45</v>
      </c>
      <c r="D39" s="111">
        <f>COUNTIF('US OPEN SELECTIONS'!$H$2:$AH$81,C39)</f>
        <v>0</v>
      </c>
      <c r="E39" s="111" t="s">
        <v>19</v>
      </c>
      <c r="F39" s="112" t="s">
        <v>223</v>
      </c>
      <c r="I39" s="20" t="s">
        <v>179</v>
      </c>
      <c r="J39" s="21">
        <f>COUNTIF('US OPEN SELECTIONS'!$H$2:$AH$81,I39)</f>
        <v>23</v>
      </c>
      <c r="K39" s="21" t="s">
        <v>44</v>
      </c>
      <c r="L39" s="22" t="s">
        <v>227</v>
      </c>
    </row>
    <row r="40" spans="3:12" x14ac:dyDescent="0.25">
      <c r="C40" s="110" t="s">
        <v>49</v>
      </c>
      <c r="D40" s="111">
        <f>COUNTIF('US OPEN SELECTIONS'!$H$2:$AH$81,C40)</f>
        <v>0</v>
      </c>
      <c r="E40" s="111" t="s">
        <v>19</v>
      </c>
      <c r="F40" s="112" t="s">
        <v>219</v>
      </c>
      <c r="I40" s="23" t="s">
        <v>154</v>
      </c>
      <c r="J40" s="24">
        <f>COUNTIF('US OPEN SELECTIONS'!$H$2:$AH$81,I40)</f>
        <v>21</v>
      </c>
      <c r="K40" s="25" t="s">
        <v>44</v>
      </c>
      <c r="L40" s="26" t="s">
        <v>227</v>
      </c>
    </row>
    <row r="41" spans="3:12" x14ac:dyDescent="0.25">
      <c r="C41" s="110" t="s">
        <v>36</v>
      </c>
      <c r="D41" s="111">
        <f>COUNTIF('US OPEN SELECTIONS'!$H$2:$AH$81,C41)</f>
        <v>0</v>
      </c>
      <c r="E41" s="111" t="s">
        <v>19</v>
      </c>
      <c r="F41" s="112" t="s">
        <v>220</v>
      </c>
      <c r="I41" s="23" t="s">
        <v>156</v>
      </c>
      <c r="J41" s="24">
        <f>COUNTIF('US OPEN SELECTIONS'!$H$2:$AH$81,I41)</f>
        <v>15</v>
      </c>
      <c r="K41" s="25" t="s">
        <v>44</v>
      </c>
      <c r="L41" s="26" t="s">
        <v>227</v>
      </c>
    </row>
    <row r="42" spans="3:12" x14ac:dyDescent="0.25">
      <c r="C42" s="110" t="s">
        <v>20</v>
      </c>
      <c r="D42" s="111">
        <f>COUNTIF('US OPEN SELECTIONS'!$H$2:$AH$81,C42)</f>
        <v>0</v>
      </c>
      <c r="E42" s="111" t="s">
        <v>19</v>
      </c>
      <c r="F42" s="112" t="s">
        <v>220</v>
      </c>
      <c r="I42" s="23" t="s">
        <v>163</v>
      </c>
      <c r="J42" s="24">
        <f>COUNTIF('US OPEN SELECTIONS'!$H$2:$AH$81,I42)</f>
        <v>15</v>
      </c>
      <c r="K42" s="25" t="s">
        <v>44</v>
      </c>
      <c r="L42" s="26" t="s">
        <v>227</v>
      </c>
    </row>
    <row r="43" spans="3:12" x14ac:dyDescent="0.25">
      <c r="C43" s="110" t="s">
        <v>26</v>
      </c>
      <c r="D43" s="111">
        <f>COUNTIF('US OPEN SELECTIONS'!$H$2:$AH$81,C43)</f>
        <v>0</v>
      </c>
      <c r="E43" s="111" t="s">
        <v>19</v>
      </c>
      <c r="F43" s="112" t="s">
        <v>220</v>
      </c>
      <c r="I43" s="23" t="s">
        <v>152</v>
      </c>
      <c r="J43" s="24">
        <f>COUNTIF('US OPEN SELECTIONS'!$H$2:$AH$81,I43)</f>
        <v>12</v>
      </c>
      <c r="K43" s="25" t="s">
        <v>44</v>
      </c>
      <c r="L43" s="26" t="s">
        <v>227</v>
      </c>
    </row>
    <row r="44" spans="3:12" x14ac:dyDescent="0.25">
      <c r="C44" s="110" t="s">
        <v>29</v>
      </c>
      <c r="D44" s="111">
        <f>COUNTIF('US OPEN SELECTIONS'!$H$2:$AH$81,C44)</f>
        <v>0</v>
      </c>
      <c r="E44" s="111" t="s">
        <v>19</v>
      </c>
      <c r="F44" s="112" t="s">
        <v>221</v>
      </c>
      <c r="I44" s="23" t="s">
        <v>160</v>
      </c>
      <c r="J44" s="24">
        <f>COUNTIF('US OPEN SELECTIONS'!$H$2:$AH$81,I44)</f>
        <v>12</v>
      </c>
      <c r="K44" s="25" t="s">
        <v>44</v>
      </c>
      <c r="L44" s="26" t="s">
        <v>227</v>
      </c>
    </row>
    <row r="45" spans="3:12" x14ac:dyDescent="0.25">
      <c r="C45" s="110" t="s">
        <v>31</v>
      </c>
      <c r="D45" s="111">
        <f>COUNTIF('US OPEN SELECTIONS'!$H$2:$AH$81,C45)</f>
        <v>0</v>
      </c>
      <c r="E45" s="111" t="s">
        <v>19</v>
      </c>
      <c r="F45" s="112" t="s">
        <v>221</v>
      </c>
      <c r="I45" s="23" t="s">
        <v>177</v>
      </c>
      <c r="J45" s="24">
        <f>COUNTIF('US OPEN SELECTIONS'!$H$2:$AH$81,I45)</f>
        <v>11</v>
      </c>
      <c r="K45" s="25" t="s">
        <v>44</v>
      </c>
      <c r="L45" s="26" t="s">
        <v>227</v>
      </c>
    </row>
    <row r="46" spans="3:12" x14ac:dyDescent="0.25">
      <c r="C46" s="110" t="s">
        <v>24</v>
      </c>
      <c r="D46" s="111">
        <f>COUNTIF('US OPEN SELECTIONS'!$H$2:$AH$81,C46)</f>
        <v>0</v>
      </c>
      <c r="E46" s="111" t="s">
        <v>19</v>
      </c>
      <c r="F46" s="112" t="s">
        <v>202</v>
      </c>
      <c r="I46" s="23" t="s">
        <v>184</v>
      </c>
      <c r="J46" s="24">
        <f>COUNTIF('US OPEN SELECTIONS'!$H$2:$AH$81,I46)</f>
        <v>11</v>
      </c>
      <c r="K46" s="25" t="s">
        <v>44</v>
      </c>
      <c r="L46" s="26" t="s">
        <v>227</v>
      </c>
    </row>
    <row r="47" spans="3:12" ht="11.55" thickBot="1" x14ac:dyDescent="0.3">
      <c r="C47" s="113" t="s">
        <v>22</v>
      </c>
      <c r="D47" s="114">
        <f>COUNTIF('US OPEN SELECTIONS'!$H$2:$AH$81,C47)</f>
        <v>0</v>
      </c>
      <c r="E47" s="114" t="s">
        <v>19</v>
      </c>
      <c r="F47" s="115" t="s">
        <v>202</v>
      </c>
      <c r="I47" s="23" t="s">
        <v>174</v>
      </c>
      <c r="J47" s="24">
        <f>COUNTIF('US OPEN SELECTIONS'!$H$2:$AH$81,I47)</f>
        <v>10</v>
      </c>
      <c r="K47" s="25" t="s">
        <v>44</v>
      </c>
      <c r="L47" s="26" t="s">
        <v>227</v>
      </c>
    </row>
    <row r="48" spans="3:12" x14ac:dyDescent="0.2">
      <c r="C48" s="116" t="s">
        <v>62</v>
      </c>
      <c r="D48" s="119">
        <f>COUNTIF('US OPEN SELECTIONS'!$H$2:$AH$81,C48)</f>
        <v>40</v>
      </c>
      <c r="E48" s="119" t="s">
        <v>54</v>
      </c>
      <c r="F48" s="120" t="s">
        <v>216</v>
      </c>
      <c r="I48" s="23" t="s">
        <v>173</v>
      </c>
      <c r="J48" s="24">
        <f>COUNTIF('US OPEN SELECTIONS'!$H$2:$AH$81,I48)</f>
        <v>9</v>
      </c>
      <c r="K48" s="25" t="s">
        <v>44</v>
      </c>
      <c r="L48" s="26" t="s">
        <v>227</v>
      </c>
    </row>
    <row r="49" spans="3:12" x14ac:dyDescent="0.2">
      <c r="C49" s="117" t="s">
        <v>79</v>
      </c>
      <c r="D49" s="121">
        <f>COUNTIF('US OPEN SELECTIONS'!$H$2:$AH$81,C49)</f>
        <v>26</v>
      </c>
      <c r="E49" s="121" t="s">
        <v>54</v>
      </c>
      <c r="F49" s="122" t="s">
        <v>215</v>
      </c>
      <c r="I49" s="23" t="s">
        <v>168</v>
      </c>
      <c r="J49" s="24">
        <f>COUNTIF('US OPEN SELECTIONS'!$H$2:$AH$81,I49)</f>
        <v>8</v>
      </c>
      <c r="K49" s="25" t="s">
        <v>44</v>
      </c>
      <c r="L49" s="26" t="s">
        <v>227</v>
      </c>
    </row>
    <row r="50" spans="3:12" x14ac:dyDescent="0.2">
      <c r="C50" s="117" t="s">
        <v>57</v>
      </c>
      <c r="D50" s="121">
        <f>COUNTIF('US OPEN SELECTIONS'!$H$2:$AH$81,C50)</f>
        <v>24</v>
      </c>
      <c r="E50" s="121" t="s">
        <v>54</v>
      </c>
      <c r="F50" s="122" t="s">
        <v>223</v>
      </c>
      <c r="I50" s="23" t="s">
        <v>158</v>
      </c>
      <c r="J50" s="24">
        <f>COUNTIF('US OPEN SELECTIONS'!$H$2:$AH$81,I50)</f>
        <v>7</v>
      </c>
      <c r="K50" s="25" t="s">
        <v>44</v>
      </c>
      <c r="L50" s="26" t="s">
        <v>227</v>
      </c>
    </row>
    <row r="51" spans="3:12" x14ac:dyDescent="0.2">
      <c r="C51" s="117" t="s">
        <v>76</v>
      </c>
      <c r="D51" s="121">
        <f>COUNTIF('US OPEN SELECTIONS'!$H$2:$AH$81,C51)</f>
        <v>21</v>
      </c>
      <c r="E51" s="121" t="s">
        <v>54</v>
      </c>
      <c r="F51" s="122" t="s">
        <v>215</v>
      </c>
      <c r="I51" s="23" t="s">
        <v>165</v>
      </c>
      <c r="J51" s="24">
        <f>COUNTIF('US OPEN SELECTIONS'!$H$2:$AH$81,I51)</f>
        <v>7</v>
      </c>
      <c r="K51" s="25" t="s">
        <v>44</v>
      </c>
      <c r="L51" s="26" t="s">
        <v>227</v>
      </c>
    </row>
    <row r="52" spans="3:12" x14ac:dyDescent="0.2">
      <c r="C52" s="117" t="s">
        <v>60</v>
      </c>
      <c r="D52" s="121">
        <f>COUNTIF('US OPEN SELECTIONS'!$H$2:$AH$81,C52)</f>
        <v>20</v>
      </c>
      <c r="E52" s="121" t="s">
        <v>54</v>
      </c>
      <c r="F52" s="122" t="s">
        <v>215</v>
      </c>
      <c r="I52" s="23" t="s">
        <v>175</v>
      </c>
      <c r="J52" s="24">
        <f>COUNTIF('US OPEN SELECTIONS'!$H$2:$AH$81,I52)</f>
        <v>7</v>
      </c>
      <c r="K52" s="25" t="s">
        <v>44</v>
      </c>
      <c r="L52" s="26" t="s">
        <v>227</v>
      </c>
    </row>
    <row r="53" spans="3:12" x14ac:dyDescent="0.2">
      <c r="C53" s="117" t="s">
        <v>64</v>
      </c>
      <c r="D53" s="121">
        <f>COUNTIF('US OPEN SELECTIONS'!$H$2:$AH$81,C53)</f>
        <v>16</v>
      </c>
      <c r="E53" s="121" t="s">
        <v>54</v>
      </c>
      <c r="F53" s="122" t="s">
        <v>223</v>
      </c>
      <c r="I53" s="23" t="s">
        <v>176</v>
      </c>
      <c r="J53" s="24">
        <f>COUNTIF('US OPEN SELECTIONS'!$H$2:$AH$81,I53)</f>
        <v>7</v>
      </c>
      <c r="K53" s="25" t="s">
        <v>44</v>
      </c>
      <c r="L53" s="26" t="s">
        <v>227</v>
      </c>
    </row>
    <row r="54" spans="3:12" x14ac:dyDescent="0.2">
      <c r="C54" s="117" t="s">
        <v>82</v>
      </c>
      <c r="D54" s="121">
        <f>COUNTIF('US OPEN SELECTIONS'!$H$2:$AH$81,C54)</f>
        <v>12</v>
      </c>
      <c r="E54" s="121" t="s">
        <v>54</v>
      </c>
      <c r="F54" s="122" t="s">
        <v>220</v>
      </c>
      <c r="I54" s="23" t="s">
        <v>170</v>
      </c>
      <c r="J54" s="24">
        <f>COUNTIF('US OPEN SELECTIONS'!$H$2:$AH$81,I54)</f>
        <v>6</v>
      </c>
      <c r="K54" s="25" t="s">
        <v>44</v>
      </c>
      <c r="L54" s="26" t="s">
        <v>227</v>
      </c>
    </row>
    <row r="55" spans="3:12" x14ac:dyDescent="0.2">
      <c r="C55" s="117" t="s">
        <v>70</v>
      </c>
      <c r="D55" s="121">
        <f>COUNTIF('US OPEN SELECTIONS'!$H$2:$AH$81,C55)</f>
        <v>12</v>
      </c>
      <c r="E55" s="121" t="s">
        <v>54</v>
      </c>
      <c r="F55" s="122" t="s">
        <v>221</v>
      </c>
      <c r="I55" s="23" t="s">
        <v>157</v>
      </c>
      <c r="J55" s="24">
        <f>COUNTIF('US OPEN SELECTIONS'!$H$2:$AH$81,I55)</f>
        <v>5</v>
      </c>
      <c r="K55" s="25" t="s">
        <v>44</v>
      </c>
      <c r="L55" s="26" t="s">
        <v>227</v>
      </c>
    </row>
    <row r="56" spans="3:12" x14ac:dyDescent="0.2">
      <c r="C56" s="117" t="s">
        <v>75</v>
      </c>
      <c r="D56" s="121">
        <f>COUNTIF('US OPEN SELECTIONS'!$H$2:$AH$81,C56)</f>
        <v>10</v>
      </c>
      <c r="E56" s="121" t="s">
        <v>54</v>
      </c>
      <c r="F56" s="122" t="s">
        <v>219</v>
      </c>
      <c r="I56" s="23" t="s">
        <v>164</v>
      </c>
      <c r="J56" s="24">
        <f>COUNTIF('US OPEN SELECTIONS'!$H$2:$AH$81,I56)</f>
        <v>5</v>
      </c>
      <c r="K56" s="25" t="s">
        <v>44</v>
      </c>
      <c r="L56" s="26" t="s">
        <v>227</v>
      </c>
    </row>
    <row r="57" spans="3:12" x14ac:dyDescent="0.2">
      <c r="C57" s="117" t="s">
        <v>72</v>
      </c>
      <c r="D57" s="121">
        <f>COUNTIF('US OPEN SELECTIONS'!$H$2:$AH$81,C57)</f>
        <v>9</v>
      </c>
      <c r="E57" s="121" t="s">
        <v>54</v>
      </c>
      <c r="F57" s="122" t="s">
        <v>219</v>
      </c>
      <c r="I57" s="23" t="s">
        <v>167</v>
      </c>
      <c r="J57" s="24">
        <f>COUNTIF('US OPEN SELECTIONS'!$H$2:$AH$81,I57)</f>
        <v>5</v>
      </c>
      <c r="K57" s="25" t="s">
        <v>44</v>
      </c>
      <c r="L57" s="26" t="s">
        <v>227</v>
      </c>
    </row>
    <row r="58" spans="3:12" x14ac:dyDescent="0.2">
      <c r="C58" s="117" t="s">
        <v>59</v>
      </c>
      <c r="D58" s="121">
        <f>COUNTIF('US OPEN SELECTIONS'!$H$2:$AH$81,C58)</f>
        <v>9</v>
      </c>
      <c r="E58" s="121" t="s">
        <v>54</v>
      </c>
      <c r="F58" s="122" t="s">
        <v>222</v>
      </c>
      <c r="I58" s="23" t="s">
        <v>185</v>
      </c>
      <c r="J58" s="24">
        <f>COUNTIF('US OPEN SELECTIONS'!$H$2:$AH$81,I58)</f>
        <v>5</v>
      </c>
      <c r="K58" s="25" t="s">
        <v>44</v>
      </c>
      <c r="L58" s="26" t="s">
        <v>227</v>
      </c>
    </row>
    <row r="59" spans="3:12" x14ac:dyDescent="0.2">
      <c r="C59" s="117" t="s">
        <v>78</v>
      </c>
      <c r="D59" s="121">
        <f>COUNTIF('US OPEN SELECTIONS'!$H$2:$AH$81,C59)</f>
        <v>6</v>
      </c>
      <c r="E59" s="121" t="s">
        <v>54</v>
      </c>
      <c r="F59" s="122" t="s">
        <v>222</v>
      </c>
      <c r="I59" s="23" t="s">
        <v>159</v>
      </c>
      <c r="J59" s="24">
        <f>COUNTIF('US OPEN SELECTIONS'!$H$2:$AH$81,I59)</f>
        <v>4</v>
      </c>
      <c r="K59" s="25" t="s">
        <v>44</v>
      </c>
      <c r="L59" s="26" t="s">
        <v>227</v>
      </c>
    </row>
    <row r="60" spans="3:12" x14ac:dyDescent="0.2">
      <c r="C60" s="117" t="s">
        <v>58</v>
      </c>
      <c r="D60" s="121">
        <f>COUNTIF('US OPEN SELECTIONS'!$H$2:$AH$81,C60)</f>
        <v>4</v>
      </c>
      <c r="E60" s="121" t="s">
        <v>54</v>
      </c>
      <c r="F60" s="122" t="s">
        <v>222</v>
      </c>
      <c r="I60" s="23" t="s">
        <v>161</v>
      </c>
      <c r="J60" s="24">
        <f>COUNTIF('US OPEN SELECTIONS'!$H$2:$AH$81,I60)</f>
        <v>4</v>
      </c>
      <c r="K60" s="25" t="s">
        <v>44</v>
      </c>
      <c r="L60" s="26" t="s">
        <v>227</v>
      </c>
    </row>
    <row r="61" spans="3:12" x14ac:dyDescent="0.2">
      <c r="C61" s="117" t="s">
        <v>63</v>
      </c>
      <c r="D61" s="121">
        <f>COUNTIF('US OPEN SELECTIONS'!$H$2:$AH$81,C61)</f>
        <v>4</v>
      </c>
      <c r="E61" s="121" t="s">
        <v>54</v>
      </c>
      <c r="F61" s="122" t="s">
        <v>220</v>
      </c>
      <c r="I61" s="23" t="s">
        <v>169</v>
      </c>
      <c r="J61" s="24">
        <f>COUNTIF('US OPEN SELECTIONS'!$H$2:$AH$81,I61)</f>
        <v>4</v>
      </c>
      <c r="K61" s="25" t="s">
        <v>44</v>
      </c>
      <c r="L61" s="26" t="s">
        <v>227</v>
      </c>
    </row>
    <row r="62" spans="3:12" x14ac:dyDescent="0.2">
      <c r="C62" s="117" t="s">
        <v>55</v>
      </c>
      <c r="D62" s="121">
        <f>COUNTIF('US OPEN SELECTIONS'!$H$2:$AH$81,C62)</f>
        <v>4</v>
      </c>
      <c r="E62" s="121" t="s">
        <v>54</v>
      </c>
      <c r="F62" s="122" t="s">
        <v>221</v>
      </c>
      <c r="I62" s="23" t="s">
        <v>180</v>
      </c>
      <c r="J62" s="24">
        <f>COUNTIF('US OPEN SELECTIONS'!$H$2:$AH$81,I62)</f>
        <v>4</v>
      </c>
      <c r="K62" s="25" t="s">
        <v>44</v>
      </c>
      <c r="L62" s="26" t="s">
        <v>227</v>
      </c>
    </row>
    <row r="63" spans="3:12" x14ac:dyDescent="0.2">
      <c r="C63" s="117" t="s">
        <v>73</v>
      </c>
      <c r="D63" s="121">
        <f>COUNTIF('US OPEN SELECTIONS'!$H$2:$AH$81,C63)</f>
        <v>3</v>
      </c>
      <c r="E63" s="121" t="s">
        <v>54</v>
      </c>
      <c r="F63" s="122" t="s">
        <v>220</v>
      </c>
      <c r="I63" s="23" t="s">
        <v>181</v>
      </c>
      <c r="J63" s="24">
        <f>COUNTIF('US OPEN SELECTIONS'!$H$2:$AH$81,I63)</f>
        <v>4</v>
      </c>
      <c r="K63" s="25" t="s">
        <v>44</v>
      </c>
      <c r="L63" s="26" t="s">
        <v>227</v>
      </c>
    </row>
    <row r="64" spans="3:12" x14ac:dyDescent="0.2">
      <c r="C64" s="117" t="s">
        <v>80</v>
      </c>
      <c r="D64" s="121">
        <f>COUNTIF('US OPEN SELECTIONS'!$H$2:$AH$81,C64)</f>
        <v>3</v>
      </c>
      <c r="E64" s="121" t="s">
        <v>54</v>
      </c>
      <c r="F64" s="122" t="s">
        <v>220</v>
      </c>
      <c r="I64" s="23" t="s">
        <v>171</v>
      </c>
      <c r="J64" s="24">
        <f>COUNTIF('US OPEN SELECTIONS'!$H$2:$AH$81,I64)</f>
        <v>3</v>
      </c>
      <c r="K64" s="25" t="s">
        <v>44</v>
      </c>
      <c r="L64" s="26" t="s">
        <v>227</v>
      </c>
    </row>
    <row r="65" spans="3:12" x14ac:dyDescent="0.2">
      <c r="C65" s="117" t="s">
        <v>77</v>
      </c>
      <c r="D65" s="121">
        <f>COUNTIF('US OPEN SELECTIONS'!$H$2:$AH$81,C65)</f>
        <v>3</v>
      </c>
      <c r="E65" s="121" t="s">
        <v>54</v>
      </c>
      <c r="F65" s="122" t="s">
        <v>220</v>
      </c>
      <c r="I65" s="23" t="s">
        <v>172</v>
      </c>
      <c r="J65" s="24">
        <f>COUNTIF('US OPEN SELECTIONS'!$H$2:$AH$81,I65)</f>
        <v>3</v>
      </c>
      <c r="K65" s="25" t="s">
        <v>44</v>
      </c>
      <c r="L65" s="26" t="s">
        <v>227</v>
      </c>
    </row>
    <row r="66" spans="3:12" x14ac:dyDescent="0.2">
      <c r="C66" s="117" t="s">
        <v>66</v>
      </c>
      <c r="D66" s="121">
        <f>COUNTIF('US OPEN SELECTIONS'!$H$2:$AH$81,C66)</f>
        <v>3</v>
      </c>
      <c r="E66" s="121" t="s">
        <v>54</v>
      </c>
      <c r="F66" s="122" t="s">
        <v>225</v>
      </c>
      <c r="I66" s="23" t="s">
        <v>187</v>
      </c>
      <c r="J66" s="24">
        <f>COUNTIF('US OPEN SELECTIONS'!$H$2:$AH$81,I66)</f>
        <v>3</v>
      </c>
      <c r="K66" s="25" t="s">
        <v>44</v>
      </c>
      <c r="L66" s="26" t="s">
        <v>227</v>
      </c>
    </row>
    <row r="67" spans="3:12" x14ac:dyDescent="0.2">
      <c r="C67" s="117" t="s">
        <v>65</v>
      </c>
      <c r="D67" s="121">
        <f>COUNTIF('US OPEN SELECTIONS'!$H$2:$AH$81,C67)</f>
        <v>3</v>
      </c>
      <c r="E67" s="121" t="s">
        <v>54</v>
      </c>
      <c r="F67" s="122" t="s">
        <v>211</v>
      </c>
      <c r="I67" s="23" t="s">
        <v>155</v>
      </c>
      <c r="J67" s="24">
        <f>COUNTIF('US OPEN SELECTIONS'!$H$2:$AH$81,I67)</f>
        <v>2</v>
      </c>
      <c r="K67" s="25" t="s">
        <v>44</v>
      </c>
      <c r="L67" s="26" t="s">
        <v>227</v>
      </c>
    </row>
    <row r="68" spans="3:12" x14ac:dyDescent="0.2">
      <c r="C68" s="117" t="s">
        <v>81</v>
      </c>
      <c r="D68" s="121">
        <f>COUNTIF('US OPEN SELECTIONS'!$H$2:$AH$81,C68)</f>
        <v>2</v>
      </c>
      <c r="E68" s="121" t="s">
        <v>54</v>
      </c>
      <c r="F68" s="122" t="s">
        <v>220</v>
      </c>
      <c r="I68" s="23" t="s">
        <v>162</v>
      </c>
      <c r="J68" s="24">
        <f>COUNTIF('US OPEN SELECTIONS'!$H$2:$AH$81,I68)</f>
        <v>2</v>
      </c>
      <c r="K68" s="25" t="s">
        <v>44</v>
      </c>
      <c r="L68" s="26" t="s">
        <v>227</v>
      </c>
    </row>
    <row r="69" spans="3:12" x14ac:dyDescent="0.2">
      <c r="C69" s="117" t="s">
        <v>71</v>
      </c>
      <c r="D69" s="121">
        <f>COUNTIF('US OPEN SELECTIONS'!$H$2:$AH$81,C69)</f>
        <v>2</v>
      </c>
      <c r="E69" s="121" t="s">
        <v>54</v>
      </c>
      <c r="F69" s="122" t="s">
        <v>221</v>
      </c>
      <c r="I69" s="23" t="s">
        <v>183</v>
      </c>
      <c r="J69" s="24">
        <f>COUNTIF('US OPEN SELECTIONS'!$H$2:$AH$81,I69)</f>
        <v>2</v>
      </c>
      <c r="K69" s="25" t="s">
        <v>44</v>
      </c>
      <c r="L69" s="26" t="s">
        <v>227</v>
      </c>
    </row>
    <row r="70" spans="3:12" x14ac:dyDescent="0.2">
      <c r="C70" s="117" t="s">
        <v>69</v>
      </c>
      <c r="D70" s="121">
        <f>COUNTIF('US OPEN SELECTIONS'!$H$2:$AH$81,C70)</f>
        <v>1</v>
      </c>
      <c r="E70" s="121" t="s">
        <v>54</v>
      </c>
      <c r="F70" s="122" t="s">
        <v>226</v>
      </c>
      <c r="I70" s="23" t="s">
        <v>186</v>
      </c>
      <c r="J70" s="24">
        <f>COUNTIF('US OPEN SELECTIONS'!$H$2:$AH$81,I70)</f>
        <v>2</v>
      </c>
      <c r="K70" s="25" t="s">
        <v>44</v>
      </c>
      <c r="L70" s="26" t="s">
        <v>227</v>
      </c>
    </row>
    <row r="71" spans="3:12" x14ac:dyDescent="0.2">
      <c r="C71" s="117" t="s">
        <v>67</v>
      </c>
      <c r="D71" s="121">
        <f>COUNTIF('US OPEN SELECTIONS'!$H$2:$AH$81,C71)</f>
        <v>1</v>
      </c>
      <c r="E71" s="121" t="s">
        <v>54</v>
      </c>
      <c r="F71" s="122" t="s">
        <v>226</v>
      </c>
      <c r="I71" s="23" t="s">
        <v>153</v>
      </c>
      <c r="J71" s="24">
        <f>COUNTIF('US OPEN SELECTIONS'!$H$2:$AH$81,I71)</f>
        <v>1</v>
      </c>
      <c r="K71" s="25" t="s">
        <v>44</v>
      </c>
      <c r="L71" s="26" t="s">
        <v>227</v>
      </c>
    </row>
    <row r="72" spans="3:12" x14ac:dyDescent="0.2">
      <c r="C72" s="117" t="s">
        <v>56</v>
      </c>
      <c r="D72" s="121">
        <f>COUNTIF('US OPEN SELECTIONS'!$H$2:$AH$81,C72)</f>
        <v>1</v>
      </c>
      <c r="E72" s="121" t="s">
        <v>54</v>
      </c>
      <c r="F72" s="122" t="s">
        <v>202</v>
      </c>
      <c r="I72" s="23" t="s">
        <v>166</v>
      </c>
      <c r="J72" s="24">
        <f>COUNTIF('US OPEN SELECTIONS'!$H$2:$AH$81,I72)</f>
        <v>1</v>
      </c>
      <c r="K72" s="25" t="s">
        <v>44</v>
      </c>
      <c r="L72" s="26" t="s">
        <v>227</v>
      </c>
    </row>
    <row r="73" spans="3:12" x14ac:dyDescent="0.2">
      <c r="C73" s="117" t="s">
        <v>53</v>
      </c>
      <c r="D73" s="121">
        <f>COUNTIF('US OPEN SELECTIONS'!$H$2:$AH$81,C73)</f>
        <v>1</v>
      </c>
      <c r="E73" s="121" t="s">
        <v>54</v>
      </c>
      <c r="F73" s="122" t="s">
        <v>202</v>
      </c>
      <c r="I73" s="23" t="s">
        <v>178</v>
      </c>
      <c r="J73" s="24">
        <f>COUNTIF('US OPEN SELECTIONS'!$H$2:$AH$81,I73)</f>
        <v>0</v>
      </c>
      <c r="K73" s="25" t="s">
        <v>44</v>
      </c>
      <c r="L73" s="26" t="s">
        <v>227</v>
      </c>
    </row>
    <row r="74" spans="3:12" ht="11.55" thickBot="1" x14ac:dyDescent="0.25">
      <c r="C74" s="117" t="s">
        <v>68</v>
      </c>
      <c r="D74" s="121">
        <f>COUNTIF('US OPEN SELECTIONS'!$H$2:$AH$81,C74)</f>
        <v>0</v>
      </c>
      <c r="E74" s="121" t="s">
        <v>54</v>
      </c>
      <c r="F74" s="122" t="s">
        <v>220</v>
      </c>
      <c r="I74" s="27" t="s">
        <v>182</v>
      </c>
      <c r="J74" s="28">
        <f>COUNTIF('US OPEN SELECTIONS'!$H$2:$AH$81,I74)</f>
        <v>0</v>
      </c>
      <c r="K74" s="29" t="s">
        <v>44</v>
      </c>
      <c r="L74" s="30" t="s">
        <v>227</v>
      </c>
    </row>
    <row r="75" spans="3:12" x14ac:dyDescent="0.2">
      <c r="C75" s="117" t="s">
        <v>61</v>
      </c>
      <c r="D75" s="121">
        <f>COUNTIF('US OPEN SELECTIONS'!$H$2:$AH$81,C75)</f>
        <v>0</v>
      </c>
      <c r="E75" s="121" t="s">
        <v>54</v>
      </c>
      <c r="F75" s="122" t="s">
        <v>224</v>
      </c>
    </row>
    <row r="76" spans="3:12" ht="11.55" thickBot="1" x14ac:dyDescent="0.25">
      <c r="C76" s="118" t="s">
        <v>74</v>
      </c>
      <c r="D76" s="123">
        <f>COUNTIF('US OPEN SELECTIONS'!$H$2:$AH$81,C76)</f>
        <v>0</v>
      </c>
      <c r="E76" s="123" t="s">
        <v>54</v>
      </c>
      <c r="F76" s="124" t="s">
        <v>224</v>
      </c>
    </row>
  </sheetData>
  <sortState xmlns:xlrd2="http://schemas.microsoft.com/office/spreadsheetml/2017/richdata2" ref="C48:F76">
    <sortCondition descending="1" ref="D48:D7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US OPEN SELECTIONS</vt:lpstr>
      <vt:lpstr>TOTALS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David Valento</cp:lastModifiedBy>
  <dcterms:created xsi:type="dcterms:W3CDTF">2012-06-11T16:33:38Z</dcterms:created>
  <dcterms:modified xsi:type="dcterms:W3CDTF">2019-11-12T22:12:01Z</dcterms:modified>
</cp:coreProperties>
</file>